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Marcos\Desktop\PONTE COCAL\"/>
    </mc:Choice>
  </mc:AlternateContent>
  <xr:revisionPtr revIDLastSave="0" documentId="13_ncr:1_{F7A5A7EA-C143-4256-ABFA-1062703D6097}" xr6:coauthVersionLast="36" xr6:coauthVersionMax="36" xr10:uidLastSave="{00000000-0000-0000-0000-000000000000}"/>
  <bookViews>
    <workbookView xWindow="-120" yWindow="-120" windowWidth="20640" windowHeight="11160" tabRatio="755" xr2:uid="{00000000-000D-0000-FFFF-FFFF00000000}"/>
  </bookViews>
  <sheets>
    <sheet name="ORÇAMENTO" sheetId="1" r:id="rId1"/>
    <sheet name="QCI" sheetId="2" state="hidden" r:id="rId2"/>
    <sheet name="COMPOSIÇÕES" sheetId="3" r:id="rId3"/>
    <sheet name=" BDI" sheetId="4" r:id="rId4"/>
    <sheet name="CRONOG." sheetId="5" r:id="rId5"/>
    <sheet name="MEM. CALC" sheetId="6" r:id="rId6"/>
    <sheet name="Planilha2" sheetId="8" r:id="rId7"/>
    <sheet name="Planilha1" sheetId="7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Fill" localSheetId="5" hidden="1">#REF!</definedName>
    <definedName name="_Fill" hidden="1">#REF!</definedName>
    <definedName name="_I">"$#REF!.$J$65:$IK$855"</definedName>
    <definedName name="_I_1">"$#REF!.$J$65:$IK$853"</definedName>
    <definedName name="_I_1_1">"$#REF!.$J$71:$IK$862"</definedName>
    <definedName name="_I_1_1_1">"$#REF!.$J$65:$IK$853"</definedName>
    <definedName name="_I_1_1_1_1">"$#REF!.$J$65:$IK$853"</definedName>
    <definedName name="_I_1_1_1_1_1">"$#REF!.$J$69:$IK$860"</definedName>
    <definedName name="_I_1_1_1_1_1_1">"$#REF!.$J$39:$IK$824"</definedName>
    <definedName name="_I_1_1_1_1_1_1_1">"$#REF!.$J$57:$IK$831"</definedName>
    <definedName name="_I_1_1_1_29">"$#REF!.$J$39:$IK$824"</definedName>
    <definedName name="_I_1_1_10">"$#REF!.$N$76:$IO$881"</definedName>
    <definedName name="_I_1_1_11">"$#REF!.$N$76:$IO$881"</definedName>
    <definedName name="_I_1_1_12">"$#REF!.$N$76:$IO$881"</definedName>
    <definedName name="_I_1_1_19">"$#REF!.$K$70:$IL$861"</definedName>
    <definedName name="_I_1_1_19_29">"$#REF!.$K$58:$IL$832"</definedName>
    <definedName name="_I_1_1_29">"$#REF!.$J$59:$IK$833"</definedName>
    <definedName name="_I_1_1_3">"$#REF!.$N$76:$IO$881"</definedName>
    <definedName name="_I_1_1_3_1">"$#REF!.$N$76:$IO$881"</definedName>
    <definedName name="_I_1_1_4">"$#REF!.$N$76:$IO$881"</definedName>
    <definedName name="_I_1_1_4_1">"$#REF!.$N$76:$IO$881"</definedName>
    <definedName name="_I_1_1_5">"$#REF!.$N$76:$IO$881"</definedName>
    <definedName name="_I_1_1_5_1">"$#REF!.$N$76:$IO$881"</definedName>
    <definedName name="_I_1_1_6">"$#REF!.$N$76:$IO$881"</definedName>
    <definedName name="_I_1_1_6_1">"$#REF!.$N$76:$IO$881"</definedName>
    <definedName name="_I_1_1_7">"$#REF!.$N$76:$IO$881"</definedName>
    <definedName name="_I_1_1_7_1">"$#REF!.$N$76:$IO$881"</definedName>
    <definedName name="_I_1_1_9">"$#REF!.$N$76:$IO$881"</definedName>
    <definedName name="_I_1_10">"$#REF!.$N$69:$IO$874"</definedName>
    <definedName name="_I_1_11">"$#REF!.$N$69:$IO$874"</definedName>
    <definedName name="_I_1_12">"$#REF!.$N$69:$IO$874"</definedName>
    <definedName name="_I_1_19">"$#REF!.$K$65:$IL$854"</definedName>
    <definedName name="_I_1_19_29">"$#REF!.$K$39:$IL$825"</definedName>
    <definedName name="_I_1_29">"$#REF!.$J$39:$IK$824"</definedName>
    <definedName name="_I_1_3">"$#REF!.$N$69:$IO$874"</definedName>
    <definedName name="_I_1_3_1">"$#REF!.$N$69:$IO$874"</definedName>
    <definedName name="_I_1_4">"$#REF!.$N$69:$IO$874"</definedName>
    <definedName name="_I_1_4_1">"$#REF!.$N$69:$IO$874"</definedName>
    <definedName name="_I_1_5">"$#REF!.$N$69:$IO$874"</definedName>
    <definedName name="_I_1_5_1">"$#REF!.$N$69:$IO$874"</definedName>
    <definedName name="_I_1_6">"$#REF!.$N$69:$IO$874"</definedName>
    <definedName name="_I_1_6_1">"$#REF!.$N$69:$IO$874"</definedName>
    <definedName name="_I_1_7">"$#REF!.$N$69:$IO$874"</definedName>
    <definedName name="_I_1_7_1">"$#REF!.$N$69:$IO$874"</definedName>
    <definedName name="_I_1_9">"$#REF!.$N$69:$IO$874"</definedName>
    <definedName name="_I_10">"$#REF!.$J$66:$IK$857"</definedName>
    <definedName name="_I_11">"$#REF!.$J$88:$IK$886"</definedName>
    <definedName name="_I_12">"$#REF!.$J$66:$IK$857"</definedName>
    <definedName name="_I_19">"$#REF!.$K$65:$IL$854"</definedName>
    <definedName name="_I_19_29">"$#REF!.$K$39:$IL$825"</definedName>
    <definedName name="_I_29">"$#REF!.$J$39:$IK$826"</definedName>
    <definedName name="_I_3">"$#REF!.$N$69:$IO$874"</definedName>
    <definedName name="_I_3_1">"$#REF!.$N$69:$IO$874"</definedName>
    <definedName name="_I_4">"$#REF!.$J$88:$IK$886"</definedName>
    <definedName name="_I_4_1">"$#REF!.$J$66:$IK$857"</definedName>
    <definedName name="_I_5">"$#REF!.$J$88:$IK$886"</definedName>
    <definedName name="_I_5_1">"$#REF!.$J$66:$IK$857"</definedName>
    <definedName name="_I_6">"$#REF!.$J$88:$IK$886"</definedName>
    <definedName name="_I_6_1">"$#REF!.$J$66:$IK$857"</definedName>
    <definedName name="_I_7">"$#REF!.$J$88:$IK$886"</definedName>
    <definedName name="_I_7_1">"$#REF!.$J$66:$IK$857"</definedName>
    <definedName name="_I_9">"$#REF!.$J$88:$IK$886"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">"'file:///B:/PATO - BR - 425 aditivo.xls'#$COMPOS1.$#REF!$#REF!:$#REF!$#REF!"</definedName>
    <definedName name="_S_1">"'file:///B:/PATO - BR - 425 aditivo.xls'#$COMPOS1.$#REF!$#REF!:$#REF!$#REF!"</definedName>
    <definedName name="_S_1_1">"'file:///B:/PATO - BR - 425 aditivo.xls'#$COMPOS1.$#REF!$#REF!:$#REF!$#REF!"</definedName>
    <definedName name="_S_1_1_1">"'file:///B:/PATO - BR - 425 aditivo.xls'#$COMPOS1.$#REF!$#REF!:$#REF!$#REF!"</definedName>
    <definedName name="_S_1_1_1_1">"'file:///B:/PATO - BR - 425 aditivo.xls'#$COMPOS1.$#REF!$#REF!:$#REF!$#REF!"</definedName>
    <definedName name="_S_1_1_1_1_1">"'file:///B:/PATO - BR - 425 aditivo.xls'#$COMPOS1.$#REF!$#REF!:$#REF!$#REF!"</definedName>
    <definedName name="_S_1_1_1_1_1_1">"'file:///B:/PATO - BR - 425 aditivo.xls'#$COMPOS1.$#REF!$#REF!:$#REF!$#REF!"</definedName>
    <definedName name="_S_1_1_1_1_1_1_1">"'file:///B:/PATO - BR - 425 aditivo.xls'#$COMPOS1.$#REF!$#REF!:$#REF!$#REF!"</definedName>
    <definedName name="_S_1_1_1_10">"'file:///B:/PATO - BR - 425 aditivo.xls'#$COMPOS1.$#REF!$#REF!:$#REF!$#REF!"</definedName>
    <definedName name="_S_1_1_1_11">"'file:///B:/PATO - BR - 425 aditivo.xls'#$COMPOS1.$#REF!$#REF!:$#REF!$#REF!"</definedName>
    <definedName name="_S_1_1_1_2">"'file:///B:/PATO - BR - 425 aditivo.xls'#$COMPOS1.$#REF!$#REF!:$#REF!$#REF!"</definedName>
    <definedName name="_S_1_1_1_2_1">"'file:///B:/PATO - BR - 425 aditivo.xls'#$COMPOS1.$#REF!$#REF!:$#REF!$#REF!"</definedName>
    <definedName name="_S_1_1_1_26">"'file:///B:/PATO - BR - 425 aditivo.xls'#$COMPOS1.$#REF!$#REF!:$#REF!$#REF!"</definedName>
    <definedName name="_S_1_1_1_27">"'file:///B:/PATO - BR - 425 aditivo.xls'#$COMPOS1.$#REF!$#REF!:$#REF!$#REF!"</definedName>
    <definedName name="_S_1_1_1_27_1">"'file:///B:/PATO - BR - 425 aditivo.xls'#$COMPOS1.$#REF!$#REF!:$#REF!$#REF!"</definedName>
    <definedName name="_S_1_1_1_5">"'file:///B:/PATO - BR - 425 aditivo.xls'#$COMPOS1.$#REF!$#REF!:$#REF!$#REF!"</definedName>
    <definedName name="_S_1_1_1_5_1">"'file:///B:/PATO - BR - 425 aditivo.xls'#$COMPOS1.$#REF!$#REF!:$#REF!$#REF!"</definedName>
    <definedName name="_S_1_1_1_6">"'file:///B:/PATO - BR - 425 aditivo.xls'#$COMPOS1.$#REF!$#REF!:$#REF!$#REF!"</definedName>
    <definedName name="_S_1_1_1_6_1">"'file:///B:/PATO - BR - 425 aditivo.xls'#$COMPOS1.$#REF!$#REF!:$#REF!$#REF!"</definedName>
    <definedName name="_S_1_1_1_7">"'file:///B:/PATO - BR - 425 aditivo.xls'#$COMPOS1.$#REF!$#REF!:$#REF!$#REF!"</definedName>
    <definedName name="_S_1_1_1_7_1">"'file:///B:/PATO - BR - 425 aditivo.xls'#$COMPOS1.$#REF!$#REF!:$#REF!$#REF!"</definedName>
    <definedName name="_S_1_1_1_8">"'file:///B:/PATO - BR - 425 aditivo.xls'#$COMPOS1.$#REF!$#REF!:$#REF!$#REF!"</definedName>
    <definedName name="_S_1_1_1_9">"'file:///B:/PATO - BR - 425 aditivo.xls'#$COMPOS1.$#REF!$#REF!:$#REF!$#REF!"</definedName>
    <definedName name="_S_1_1_10">"'file:///B:/PATO - BR - 425 aditivo.xls'#$COMPOS1.$#REF!$#REF!:$#REF!$#REF!"</definedName>
    <definedName name="_S_1_1_10_1">"'file:///B:/PATO - BR - 425 aditivo.xls'#$COMPOS1.$#REF!$#REF!:$#REF!$#REF!"</definedName>
    <definedName name="_S_1_1_11">"'file:///B:/PATO - BR - 425 aditivo.xls'#$COMPOS1.$#REF!$#REF!:$#REF!$#REF!"</definedName>
    <definedName name="_S_1_1_11_1">"'file:///B:/PATO - BR - 425 aditivo.xls'#$COMPOS1.$#REF!$#REF!:$#REF!$#REF!"</definedName>
    <definedName name="_S_1_1_12">"'file:///B:/PATO - BR - 425 aditivo.xls'#$COMPOS1.$#REF!$#REF!:$#REF!$#REF!"</definedName>
    <definedName name="_S_1_1_2">"'file:///B:/PATO - BR - 425 aditivo.xls'#$COMPOS1.$#REF!$#REF!:$#REF!$#REF!"</definedName>
    <definedName name="_S_1_1_2_1">"'file:///B:/PATO - BR - 425 aditivo.xls'#$COMPOS1.$#REF!$#REF!:$#REF!$#REF!"</definedName>
    <definedName name="_S_1_1_26">"'file:///B:/PATO - BR - 425 aditivo.xls'#$COMPOS1.$#REF!$#REF!:$#REF!$#REF!"</definedName>
    <definedName name="_S_1_1_27">"'file:///B:/PATO - BR - 425 aditivo.xls'#$COMPOS1.$#REF!$#REF!:$#REF!$#REF!"</definedName>
    <definedName name="_S_1_1_27_1">"'file:///B:/PATO - BR - 425 aditivo.xls'#$COMPOS1.$#REF!$#REF!:$#REF!$#REF!"</definedName>
    <definedName name="_S_1_1_3">"'file:///B:/PATO - BR - 425 aditivo.xls'#$COMPOS1.$#REF!$#REF!:$#REF!$#REF!"</definedName>
    <definedName name="_S_1_1_3_1">"'file:///B:/PATO - BR - 425 aditivo.xls'#$COMPOS1.$#REF!$#REF!:$#REF!$#REF!"</definedName>
    <definedName name="_S_1_1_4">"'file:///B:/PATO - BR - 425 aditivo.xls'#$COMPOS1.$#REF!$#REF!:$#REF!$#REF!"</definedName>
    <definedName name="_S_1_1_4_1">"'file:///B:/PATO - BR - 425 aditivo.xls'#$COMPOS1.$#REF!$#REF!:$#REF!$#REF!"</definedName>
    <definedName name="_S_1_1_5">"'file:///B:/PATO - BR - 425 aditivo.xls'#$COMPOS1.$#REF!$#REF!:$#REF!$#REF!"</definedName>
    <definedName name="_S_1_1_5_1">"'file:///B:/PATO - BR - 425 aditivo.xls'#$COMPOS1.$#REF!$#REF!:$#REF!$#REF!"</definedName>
    <definedName name="_S_1_1_6">"'file:///B:/PATO - BR - 425 aditivo.xls'#$COMPOS1.$#REF!$#REF!:$#REF!$#REF!"</definedName>
    <definedName name="_S_1_1_6_1">"'file:///B:/PATO - BR - 425 aditivo.xls'#$COMPOS1.$#REF!$#REF!:$#REF!$#REF!"</definedName>
    <definedName name="_S_1_1_7">"'file:///B:/PATO - BR - 425 aditivo.xls'#$COMPOS1.$#REF!$#REF!:$#REF!$#REF!"</definedName>
    <definedName name="_S_1_1_7_1">"'file:///B:/PATO - BR - 425 aditivo.xls'#$COMPOS1.$#REF!$#REF!:$#REF!$#REF!"</definedName>
    <definedName name="_S_1_1_8">"'file:///B:/PATO - BR - 425 aditivo.xls'#$COMPOS1.$#REF!$#REF!:$#REF!$#REF!"</definedName>
    <definedName name="_S_1_1_9">"'file:///B:/PATO - BR - 425 aditivo.xls'#$COMPOS1.$#REF!$#REF!:$#REF!$#REF!"</definedName>
    <definedName name="_S_1_1_9_1">"'file:///B:/PATO - BR - 425 aditivo.xls'#$COMPOS1.$#REF!$#REF!:$#REF!$#REF!"</definedName>
    <definedName name="_S_1_10">"'file:///B:/PATO - BR - 425 aditivo.xls'#$COMPOS1.$#REF!$#REF!:$#REF!$#REF!"</definedName>
    <definedName name="_S_1_10_1">"'file:///B:/PATO - BR - 425 aditivo.xls'#$COMPOS1.$#REF!$#REF!:$#REF!$#REF!"</definedName>
    <definedName name="_S_1_11">"'file:///B:/PATO - BR - 425 aditivo.xls'#$COMPOS1.$#REF!$#REF!:$#REF!$#REF!"</definedName>
    <definedName name="_S_1_11_1">"'file:///B:/PATO - BR - 425 aditivo.xls'#$COMPOS1.$#REF!$#REF!:$#REF!$#REF!"</definedName>
    <definedName name="_S_1_12">"'file:///B:/PATO - BR - 425 aditivo.xls'#$COMPOS1.$#REF!$#REF!:$#REF!$#REF!"</definedName>
    <definedName name="_S_1_2">"'file:///B:/PATO - BR - 425 aditivo.xls'#$COMPOS1.$#REF!$#REF!:$#REF!$#REF!"</definedName>
    <definedName name="_S_1_2_1">"'file:///B:/PATO - BR - 425 aditivo.xls'#$COMPOS1.$#REF!$#REF!:$#REF!$#REF!"</definedName>
    <definedName name="_S_1_2_1_1">"'file:///B:/PATO - BR - 425 aditivo.xls'#$COMPOS1.$#REF!$#REF!:$#REF!$#REF!"</definedName>
    <definedName name="_S_1_2_2">"'file:///B:/PATO - BR - 425 aditivo.xls'#$COMPOS1.$#REF!$#REF!:$#REF!$#REF!"</definedName>
    <definedName name="_S_1_26">"'file:///B:/PATO - BR - 425 aditivo.xls'#$COMPOS1.$#REF!$#REF!:$#REF!$#REF!"</definedName>
    <definedName name="_S_1_26_1">"'file:///B:/PATO - BR - 425 aditivo.xls'#$COMPOS1.$#REF!$#REF!:$#REF!$#REF!"</definedName>
    <definedName name="_S_1_27">"'file:///B:/PATO - BR - 425 aditivo.xls'#$COMPOS1.$#REF!$#REF!:$#REF!$#REF!"</definedName>
    <definedName name="_S_1_27_1">"'file:///B:/PATO - BR - 425 aditivo.xls'#$COMPOS1.$#REF!$#REF!:$#REF!$#REF!"</definedName>
    <definedName name="_S_1_27_1_1">"'file:///B:/PATO - BR - 425 aditivo.xls'#$COMPOS1.$#REF!$#REF!:$#REF!$#REF!"</definedName>
    <definedName name="_S_1_27_2">"'file:///B:/PATO - BR - 425 aditivo.xls'#$COMPOS1.$#REF!$#REF!:$#REF!$#REF!"</definedName>
    <definedName name="_S_1_3">"'file:///B:/PATO - BR - 425 aditivo.xls'#$COMPOS1.$#REF!$#REF!:$#REF!$#REF!"</definedName>
    <definedName name="_S_1_3_1">"'file:///B:/PATO - BR - 425 aditivo.xls'#$COMPOS1.$#REF!$#REF!:$#REF!$#REF!"</definedName>
    <definedName name="_S_1_4">"'file:///B:/PATO - BR - 425 aditivo.xls'#$COMPOS1.$#REF!$#REF!:$#REF!$#REF!"</definedName>
    <definedName name="_S_1_4_1">"'file:///B:/PATO - BR - 425 aditivo.xls'#$COMPOS1.$#REF!$#REF!:$#REF!$#REF!"</definedName>
    <definedName name="_S_1_4_1_1">"'file:///B:/PATO - BR - 425 aditivo.xls'#$COMPOS1.$#REF!$#REF!:$#REF!$#REF!"</definedName>
    <definedName name="_S_1_4_2">"'file:///B:/PATO - BR - 425 aditivo.xls'#$COMPOS1.$#REF!$#REF!:$#REF!$#REF!"</definedName>
    <definedName name="_S_1_5">"'file:///B:/PATO - BR - 425 aditivo.xls'#$COMPOS1.$#REF!$#REF!:$#REF!$#REF!"</definedName>
    <definedName name="_S_1_5_1">"'file:///B:/PATO - BR - 425 aditivo.xls'#$COMPOS1.$#REF!$#REF!:$#REF!$#REF!"</definedName>
    <definedName name="_S_1_5_1_1">"'file:///B:/PATO - BR - 425 aditivo.xls'#$COMPOS1.$#REF!$#REF!:$#REF!$#REF!"</definedName>
    <definedName name="_S_1_5_2">"'file:///B:/PATO - BR - 425 aditivo.xls'#$COMPOS1.$#REF!$#REF!:$#REF!$#REF!"</definedName>
    <definedName name="_S_1_6">"'file:///B:/PATO - BR - 425 aditivo.xls'#$COMPOS1.$#REF!$#REF!:$#REF!$#REF!"</definedName>
    <definedName name="_S_1_6_1">"'file:///B:/PATO - BR - 425 aditivo.xls'#$COMPOS1.$#REF!$#REF!:$#REF!$#REF!"</definedName>
    <definedName name="_S_1_6_1_1">"'file:///B:/PATO - BR - 425 aditivo.xls'#$COMPOS1.$#REF!$#REF!:$#REF!$#REF!"</definedName>
    <definedName name="_S_1_6_2">"'file:///B:/PATO - BR - 425 aditivo.xls'#$COMPOS1.$#REF!$#REF!:$#REF!$#REF!"</definedName>
    <definedName name="_S_1_7">"'file:///B:/PATO - BR - 425 aditivo.xls'#$COMPOS1.$#REF!$#REF!:$#REF!$#REF!"</definedName>
    <definedName name="_S_1_7_1">"'file:///B:/PATO - BR - 425 aditivo.xls'#$COMPOS1.$#REF!$#REF!:$#REF!$#REF!"</definedName>
    <definedName name="_S_1_7_1_1">"'file:///B:/PATO - BR - 425 aditivo.xls'#$COMPOS1.$#REF!$#REF!:$#REF!$#REF!"</definedName>
    <definedName name="_S_1_7_2">"'file:///B:/PATO - BR - 425 aditivo.xls'#$COMPOS1.$#REF!$#REF!:$#REF!$#REF!"</definedName>
    <definedName name="_S_1_8">"'file:///B:/PATO - BR - 425 aditivo.xls'#$COMPOS1.$#REF!$#REF!:$#REF!$#REF!"</definedName>
    <definedName name="_S_1_9">"'file:///B:/PATO - BR - 425 aditivo.xls'#$COMPOS1.$#REF!$#REF!:$#REF!$#REF!"</definedName>
    <definedName name="_S_1_9_1">"'file:///B:/PATO - BR - 425 aditivo.xls'#$COMPOS1.$#REF!$#REF!:$#REF!$#REF!"</definedName>
    <definedName name="_S_10">"'file:///B:/PATO - BR - 425 aditivo.xls'#$COMPOS1.$#REF!$#REF!:$#REF!$#REF!"</definedName>
    <definedName name="_S_11">"'file:///B:/PATO - BR - 425 aditivo.xls'#$COMPOS1.$#REF!$#REF!:$#REF!$#REF!"</definedName>
    <definedName name="_S_2">"'file:///B:/PATO - BR - 425 aditivo.xls'#$COMPOS1.$#REF!$#REF!:$#REF!$#REF!"</definedName>
    <definedName name="_S_2_1">"'file:///B:/PATO - BR - 425 aditivo.xls'#$COMPOS1.$#REF!$#REF!:$#REF!$#REF!"</definedName>
    <definedName name="_S_2_1_1">"'file:///B:/PATO - BR - 425 aditivo.xls'#$COMPOS1.$#REF!$#REF!:$#REF!$#REF!"</definedName>
    <definedName name="_S_2_2">"'file:///B:/PATO - BR - 425 aditivo.xls'#$COMPOS1.$#REF!$#REF!:$#REF!$#REF!"</definedName>
    <definedName name="_S_26">"'file:///B:/PATO - BR - 425 aditivo.xls'#$COMPOS1.$#REF!$#REF!:$#REF!$#REF!"</definedName>
    <definedName name="_S_26_1">"'file:///B:/PATO - BR - 425 aditivo.xls'#$COMPOS1.$#REF!$#REF!:$#REF!$#REF!"</definedName>
    <definedName name="_S_27">"'file:///B:/PATO - BR - 425 aditivo.xls'#$COMPOS1.$#REF!$#REF!:$#REF!$#REF!"</definedName>
    <definedName name="_S_27_1">"'file:///B:/PATO - BR - 425 aditivo.xls'#$COMPOS1.$#REF!$#REF!:$#REF!$#REF!"</definedName>
    <definedName name="_S_27_1_1">"'file:///B:/PATO - BR - 425 aditivo.xls'#$COMPOS1.$#REF!$#REF!:$#REF!$#REF!"</definedName>
    <definedName name="_S_27_2">"'file:///B:/PATO - BR - 425 aditivo.xls'#$COMPOS1.$#REF!$#REF!:$#REF!$#REF!"</definedName>
    <definedName name="_S_3">"'file:///B:/PATO - BR - 425 aditivo.xls'#$COMPOS1.$#REF!$#REF!:$#REF!$#REF!"</definedName>
    <definedName name="_S_3_1">"'file:///B:/PATO - BR - 425 aditivo.xls'#$COMPOS1.$#REF!$#REF!:$#REF!$#REF!"</definedName>
    <definedName name="_S_4">"'file:///B:/PATO - BR - 425 aditivo.xls'#$COMPOS1.$#REF!$#REF!:$#REF!$#REF!"</definedName>
    <definedName name="_S_4_1">"'file:///B:/PATO - BR - 425 aditivo.xls'#$COMPOS1.$#REF!$#REF!:$#REF!$#REF!"</definedName>
    <definedName name="_S_4_1_1">"'file:///B:/PATO - BR - 425 aditivo.xls'#$COMPOS1.$#REF!$#REF!:$#REF!$#REF!"</definedName>
    <definedName name="_S_4_2">"'file:///B:/PATO - BR - 425 aditivo.xls'#$COMPOS1.$#REF!$#REF!:$#REF!$#REF!"</definedName>
    <definedName name="_S_5">"'file:///B:/PATO - BR - 425 aditivo.xls'#$COMPOS1.$#REF!$#REF!:$#REF!$#REF!"</definedName>
    <definedName name="_S_5_1">"'file:///B:/PATO - BR - 425 aditivo.xls'#$COMPOS1.$#REF!$#REF!:$#REF!$#REF!"</definedName>
    <definedName name="_S_5_1_1">"'file:///B:/PATO - BR - 425 aditivo.xls'#$COMPOS1.$#REF!$#REF!:$#REF!$#REF!"</definedName>
    <definedName name="_S_5_2">"'file:///B:/PATO - BR - 425 aditivo.xls'#$COMPOS1.$#REF!$#REF!:$#REF!$#REF!"</definedName>
    <definedName name="_S_6">"'file:///B:/PATO - BR - 425 aditivo.xls'#$COMPOS1.$#REF!$#REF!:$#REF!$#REF!"</definedName>
    <definedName name="_S_6_1">"'file:///B:/PATO - BR - 425 aditivo.xls'#$COMPOS1.$#REF!$#REF!:$#REF!$#REF!"</definedName>
    <definedName name="_S_6_1_1">"'file:///B:/PATO - BR - 425 aditivo.xls'#$COMPOS1.$#REF!$#REF!:$#REF!$#REF!"</definedName>
    <definedName name="_S_6_2">"'file:///B:/PATO - BR - 425 aditivo.xls'#$COMPOS1.$#REF!$#REF!:$#REF!$#REF!"</definedName>
    <definedName name="_S_7">"'file:///B:/PATO - BR - 425 aditivo.xls'#$COMPOS1.$#REF!$#REF!:$#REF!$#REF!"</definedName>
    <definedName name="_S_7_1">"'file:///B:/PATO - BR - 425 aditivo.xls'#$COMPOS1.$#REF!$#REF!:$#REF!$#REF!"</definedName>
    <definedName name="_S_7_1_1">"'file:///B:/PATO - BR - 425 aditivo.xls'#$COMPOS1.$#REF!$#REF!:$#REF!$#REF!"</definedName>
    <definedName name="_S_7_2">"'file:///B:/PATO - BR - 425 aditivo.xls'#$COMPOS1.$#REF!$#REF!:$#REF!$#REF!"</definedName>
    <definedName name="_S_8">"'file:///B:/PATO - BR - 425 aditivo.xls'#$COMPOS1.$#REF!$#REF!:$#REF!$#REF!"</definedName>
    <definedName name="_S_9">"'file:///B:/PATO - BR - 425 aditivo.xls'#$COMPOS1.$#REF!$#REF!:$#REF!$#REF!"</definedName>
    <definedName name="_Sort" hidden="1">#REF!</definedName>
    <definedName name="AAA">#REF!</definedName>
    <definedName name="ademir" localSheetId="5" hidden="1">{#N/A,#N/A,FALSE,"Cronograma";#N/A,#N/A,FALSE,"Cronogr. 2"}</definedName>
    <definedName name="ademir" hidden="1">{#N/A,#N/A,FALSE,"Cronograma";#N/A,#N/A,FALSE,"Cronogr. 2"}</definedName>
    <definedName name="AGREGADO">"$#REF!.$B$21:$B$429"</definedName>
    <definedName name="AGREGADO_10">"$#REF!.$B$21:$B$429"</definedName>
    <definedName name="AGREGADO_10_1">"$#REF!.$B$21:$B$400"</definedName>
    <definedName name="AGREGADO_10_10">"$#REF!.$B$21:$B$402"</definedName>
    <definedName name="AGREGADO_10_11">"$#REF!.$B$21:$B$431"</definedName>
    <definedName name="AGREGADO_10_12">"$#REF!.$B$21:$B$402"</definedName>
    <definedName name="AGREGADO_10_19">"$#REF!.$B$21:$B$430"</definedName>
    <definedName name="AGREGADO_10_19_29">"$#REF!.$B$21:$B$401"</definedName>
    <definedName name="AGREGADO_10_29">"$#REF!.$B$21:$B$402"</definedName>
    <definedName name="AGREGADO_10_3">"$#REF!.$B$12:$B$450"</definedName>
    <definedName name="AGREGADO_10_3_1">"$#REF!.$B$12:$B$450"</definedName>
    <definedName name="AGREGADO_10_4">"$#REF!.$B$21:$B$431"</definedName>
    <definedName name="AGREGADO_10_4_1">"$#REF!.$B$21:$B$402"</definedName>
    <definedName name="AGREGADO_10_5">"$#REF!.$B$21:$B$431"</definedName>
    <definedName name="AGREGADO_10_5_1">"$#REF!.$B$21:$B$402"</definedName>
    <definedName name="AGREGADO_10_6">"$#REF!.$B$21:$B$431"</definedName>
    <definedName name="AGREGADO_10_6_1">"$#REF!.$B$21:$B$402"</definedName>
    <definedName name="AGREGADO_10_7">"$#REF!.$B$21:$B$431"</definedName>
    <definedName name="AGREGADO_10_7_1">"$#REF!.$B$21:$B$402"</definedName>
    <definedName name="AGREGADO_10_9">"$#REF!.$B$21:$B$431"</definedName>
    <definedName name="AGREGADO_11">"$#REF!.$B$21:$B$431"</definedName>
    <definedName name="AGREGADO_12">"$#REF!.$B$21:$B$402"</definedName>
    <definedName name="AGREGADO_17">"$#REF!.$B$21:$B$429"</definedName>
    <definedName name="AGREGADO_17_10">"$#REF!.$B$21:$B$402"</definedName>
    <definedName name="AGREGADO_17_11">"$#REF!.$B$21:$B$431"</definedName>
    <definedName name="AGREGADO_17_12">"$#REF!.$B$21:$B$402"</definedName>
    <definedName name="AGREGADO_17_19">"$#REF!.$B$21:$B$430"</definedName>
    <definedName name="AGREGADO_17_19_29">"$#REF!.$B$21:$B$401"</definedName>
    <definedName name="AGREGADO_17_29">"$#REF!.$B$21:$B$400"</definedName>
    <definedName name="AGREGADO_17_3">"$#REF!.$B$12:$B$450"</definedName>
    <definedName name="AGREGADO_17_3_1">"$#REF!.$B$12:$B$450"</definedName>
    <definedName name="AGREGADO_17_4">"$#REF!.$B$21:$B$431"</definedName>
    <definedName name="AGREGADO_17_4_1">"$#REF!.$B$21:$B$402"</definedName>
    <definedName name="AGREGADO_17_5">"$#REF!.$B$21:$B$431"</definedName>
    <definedName name="AGREGADO_17_5_1">"$#REF!.$B$21:$B$402"</definedName>
    <definedName name="AGREGADO_17_6">"$#REF!.$B$21:$B$431"</definedName>
    <definedName name="AGREGADO_17_6_1">"$#REF!.$B$21:$B$402"</definedName>
    <definedName name="AGREGADO_17_7">"$#REF!.$B$21:$B$431"</definedName>
    <definedName name="AGREGADO_17_7_1">"$#REF!.$B$21:$B$402"</definedName>
    <definedName name="AGREGADO_17_9">"$#REF!.$B$21:$B$431"</definedName>
    <definedName name="AGREGADO_19">"$#REF!.$B$21:$B$430"</definedName>
    <definedName name="AGREGADO_19_29">"$#REF!.$B$21:$B$401"</definedName>
    <definedName name="AGREGADO_29">"$#REF!.$B$21:$B$400"</definedName>
    <definedName name="AGREGADO_3">"$#REF!.$B$12:$B$450"</definedName>
    <definedName name="AGREGADO_3_1">"$#REF!.$B$12:$B$450"</definedName>
    <definedName name="AGREGADO_4">"$#REF!.$B$21:$B$431"</definedName>
    <definedName name="AGREGADO_4_1">"$#REF!.$B$21:$B$402"</definedName>
    <definedName name="AGREGADO_5">"$#REF!.$B$21:$B$431"</definedName>
    <definedName name="AGREGADO_5_1">"$#REF!.$B$21:$B$402"</definedName>
    <definedName name="AGREGADO_6">"$#REF!.$B$21:$B$431"</definedName>
    <definedName name="AGREGADO_6_1">"$#REF!.$B$21:$B$429"</definedName>
    <definedName name="AGREGADO_6_1_1">"$#REF!.$B$21:$B$400"</definedName>
    <definedName name="AGREGADO_6_10">"$#REF!.$B$21:$B$402"</definedName>
    <definedName name="AGREGADO_6_11">"$#REF!.$B$21:$B$431"</definedName>
    <definedName name="AGREGADO_6_12">"$#REF!.$B$21:$B$402"</definedName>
    <definedName name="AGREGADO_6_19">"$#REF!.$B$21:$B$430"</definedName>
    <definedName name="AGREGADO_6_19_29">"$#REF!.$B$21:$B$401"</definedName>
    <definedName name="AGREGADO_6_29">"$#REF!.$B$21:$B$402"</definedName>
    <definedName name="AGREGADO_6_3">"$#REF!.$B$12:$B$450"</definedName>
    <definedName name="AGREGADO_6_3_1">"$#REF!.$B$12:$B$450"</definedName>
    <definedName name="AGREGADO_6_4">"$#REF!.$B$21:$B$431"</definedName>
    <definedName name="AGREGADO_6_4_1">"$#REF!.$B$21:$B$402"</definedName>
    <definedName name="AGREGADO_6_5">"$#REF!.$B$21:$B$431"</definedName>
    <definedName name="AGREGADO_6_5_1">"$#REF!.$B$21:$B$402"</definedName>
    <definedName name="AGREGADO_6_6">"$#REF!.$B$21:$B$431"</definedName>
    <definedName name="AGREGADO_6_6_1">"$#REF!.$B$21:$B$402"</definedName>
    <definedName name="AGREGADO_6_7">"$#REF!.$B$21:$B$431"</definedName>
    <definedName name="AGREGADO_6_7_1">"$#REF!.$B$21:$B$402"</definedName>
    <definedName name="AGREGADO_6_9">"$#REF!.$B$21:$B$431"</definedName>
    <definedName name="AGREGADO_7">"$#REF!.$B$21:$B$431"</definedName>
    <definedName name="AGREGADO_7_1">"$#REF!.$B$21:$B$429"</definedName>
    <definedName name="AGREGADO_7_1_1">"$#REF!.$B$21:$B$400"</definedName>
    <definedName name="AGREGADO_7_10">"$#REF!.$B$21:$B$402"</definedName>
    <definedName name="AGREGADO_7_11">"$#REF!.$B$21:$B$431"</definedName>
    <definedName name="AGREGADO_7_12">"$#REF!.$B$21:$B$402"</definedName>
    <definedName name="AGREGADO_7_19">"$#REF!.$B$21:$B$430"</definedName>
    <definedName name="AGREGADO_7_19_29">"$#REF!.$B$21:$B$401"</definedName>
    <definedName name="AGREGADO_7_29">"$#REF!.$B$21:$B$402"</definedName>
    <definedName name="AGREGADO_7_3">"$#REF!.$B$12:$B$450"</definedName>
    <definedName name="AGREGADO_7_3_1">"$#REF!.$B$12:$B$450"</definedName>
    <definedName name="AGREGADO_7_4">"$#REF!.$B$21:$B$431"</definedName>
    <definedName name="AGREGADO_7_4_1">"$#REF!.$B$21:$B$402"</definedName>
    <definedName name="AGREGADO_7_5">"$#REF!.$B$21:$B$431"</definedName>
    <definedName name="AGREGADO_7_5_1">"$#REF!.$B$21:$B$402"</definedName>
    <definedName name="AGREGADO_7_6">"$#REF!.$B$21:$B$431"</definedName>
    <definedName name="AGREGADO_7_6_1">"$#REF!.$B$21:$B$402"</definedName>
    <definedName name="AGREGADO_7_7">"$#REF!.$B$21:$B$431"</definedName>
    <definedName name="AGREGADO_7_7_1">"$#REF!.$B$21:$B$402"</definedName>
    <definedName name="AGREGADO_7_9">"$#REF!.$B$21:$B$431"</definedName>
    <definedName name="AGREGADO_8">"$#REF!.$B$21:$B$429"</definedName>
    <definedName name="AGREGADO_8_10">"$#REF!.$B$21:$B$402"</definedName>
    <definedName name="AGREGADO_8_11">"$#REF!.$B$21:$B$431"</definedName>
    <definedName name="AGREGADO_8_12">"$#REF!.$B$21:$B$402"</definedName>
    <definedName name="AGREGADO_8_19">"$#REF!.$B$21:$B$430"</definedName>
    <definedName name="AGREGADO_8_19_29">"$#REF!.$B$21:$B$401"</definedName>
    <definedName name="AGREGADO_8_29">"$#REF!.$B$21:$B$400"</definedName>
    <definedName name="AGREGADO_8_3">"$#REF!.$B$12:$B$450"</definedName>
    <definedName name="AGREGADO_8_3_1">"$#REF!.$B$12:$B$450"</definedName>
    <definedName name="AGREGADO_8_4">"$#REF!.$B$21:$B$431"</definedName>
    <definedName name="AGREGADO_8_4_1">"$#REF!.$B$21:$B$402"</definedName>
    <definedName name="AGREGADO_8_5">"$#REF!.$B$21:$B$431"</definedName>
    <definedName name="AGREGADO_8_5_1">"$#REF!.$B$21:$B$402"</definedName>
    <definedName name="AGREGADO_8_6">"$#REF!.$B$21:$B$431"</definedName>
    <definedName name="AGREGADO_8_6_1">"$#REF!.$B$21:$B$402"</definedName>
    <definedName name="AGREGADO_8_7">"$#REF!.$B$21:$B$431"</definedName>
    <definedName name="AGREGADO_8_7_1">"$#REF!.$B$21:$B$402"</definedName>
    <definedName name="AGREGADO_8_9">"$#REF!.$B$21:$B$431"</definedName>
    <definedName name="AGREGADO_9">"$#REF!.$B$21:$B$431"</definedName>
    <definedName name="AGREGADO_9_1">"$#REF!.$B$21:$B$429"</definedName>
    <definedName name="AGREGADO_9_10">"$#REF!.$B$21:$B$402"</definedName>
    <definedName name="AGREGADO_9_11">"$#REF!.$B$21:$B$431"</definedName>
    <definedName name="AGREGADO_9_12">"$#REF!.$B$21:$B$402"</definedName>
    <definedName name="AGREGADO_9_19">"$#REF!.$B$21:$B$430"</definedName>
    <definedName name="AGREGADO_9_19_29">"$#REF!.$B$21:$B$401"</definedName>
    <definedName name="AGREGADO_9_29">"$#REF!.$B$21:$B$400"</definedName>
    <definedName name="AGREGADO_9_3">"$#REF!.$B$12:$B$450"</definedName>
    <definedName name="AGREGADO_9_3_1">"$#REF!.$B$12:$B$450"</definedName>
    <definedName name="AGREGADO_9_4">"$#REF!.$B$21:$B$431"</definedName>
    <definedName name="AGREGADO_9_4_1">"$#REF!.$B$21:$B$402"</definedName>
    <definedName name="AGREGADO_9_5">"$#REF!.$B$21:$B$431"</definedName>
    <definedName name="AGREGADO_9_5_1">"$#REF!.$B$21:$B$402"</definedName>
    <definedName name="AGREGADO_9_6">"$#REF!.$B$21:$B$431"</definedName>
    <definedName name="AGREGADO_9_6_1">"$#REF!.$B$21:$B$402"</definedName>
    <definedName name="AGREGADO_9_7">"$#REF!.$B$21:$B$431"</definedName>
    <definedName name="AGREGADO_9_7_1">"$#REF!.$B$21:$B$402"</definedName>
    <definedName name="AGREGADO_9_9">"$#REF!.$B$21:$B$431"</definedName>
    <definedName name="_xlnm.Print_Area" localSheetId="3">' BDI'!$A$1:$I$40</definedName>
    <definedName name="_xlnm.Print_Area" localSheetId="2">COMPOSIÇÕES!$B$2:$J$65</definedName>
    <definedName name="_xlnm.Print_Area" localSheetId="4">'CRONOG.'!$B$2:$H$41</definedName>
    <definedName name="_xlnm.Print_Area" localSheetId="5">'MEM. CALC'!$B$2:$G$156</definedName>
    <definedName name="_xlnm.Print_Area" localSheetId="0">ORÇAMENTO!$B$2:$K$61</definedName>
    <definedName name="_xlnm.Print_Area" localSheetId="1">QCI!$B$2:$F$22</definedName>
    <definedName name="BANCO">"$#REF!.$A$1:$D$32"</definedName>
    <definedName name="banco0">"$#REF!.$A$1:$D$32"</definedName>
    <definedName name="banco2">"$#REF!.$A$5:$D$168"</definedName>
    <definedName name="banco2_10">"$#REF!.$A$5:$D$141"</definedName>
    <definedName name="banco2_11">"$#REF!.$A$5:$D$170"</definedName>
    <definedName name="banco2_12">"$#REF!.$A$5:$D$141"</definedName>
    <definedName name="banco2_19">"$#REF!.$A$5:$D$169"</definedName>
    <definedName name="banco2_19_29">"$#REF!.$A$5:$D$140"</definedName>
    <definedName name="banco2_29">"$#REF!.$A$5:$D$139"</definedName>
    <definedName name="banco2_3">"$#REF!.$A$1:$D$189"</definedName>
    <definedName name="banco2_3_1">"$#REF!.$A$1:$D$189"</definedName>
    <definedName name="banco2_4">"$#REF!.$A$5:$D$170"</definedName>
    <definedName name="banco2_4_1">"$#REF!.$A$5:$D$141"</definedName>
    <definedName name="banco2_5">"$#REF!.$A$5:$D$170"</definedName>
    <definedName name="banco2_5_1">"$#REF!.$A$5:$D$141"</definedName>
    <definedName name="banco2_6">"$#REF!.$A$5:$D$170"</definedName>
    <definedName name="banco2_6_1">"$#REF!.$A$5:$D$141"</definedName>
    <definedName name="banco2_7">"$#REF!.$A$5:$D$170"</definedName>
    <definedName name="banco2_7_1">"$#REF!.$A$5:$D$141"</definedName>
    <definedName name="banco2_9">"$#REF!.$A$5:$D$170"</definedName>
    <definedName name="bosta" localSheetId="5" hidden="1">{#N/A,#N/A,FALSE,"Cronograma";#N/A,#N/A,FALSE,"Cronogr. 2"}</definedName>
    <definedName name="bosta" hidden="1">{#N/A,#N/A,FALSE,"Cronograma";#N/A,#N/A,FALSE,"Cronogr. 2"}</definedName>
    <definedName name="CA_L" localSheetId="5" hidden="1">{#N/A,#N/A,FALSE,"Cronograma";#N/A,#N/A,FALSE,"Cronogr. 2"}</definedName>
    <definedName name="CA_L" hidden="1">{#N/A,#N/A,FALSE,"Cronograma";#N/A,#N/A,FALSE,"Cronogr. 2"}</definedName>
    <definedName name="concorrentes" localSheetId="5" hidden="1">{#N/A,#N/A,FALSE,"Cronograma";#N/A,#N/A,FALSE,"Cronogr. 2"}</definedName>
    <definedName name="concorrentes" hidden="1">{#N/A,#N/A,FALSE,"Cronograma";#N/A,#N/A,FALSE,"Cronogr. 2"}</definedName>
    <definedName name="CUSTO">"$#REF!.$#REF!$#REF!:$#REF!$#REF!"</definedName>
    <definedName name="CUSTO_10">"$#REF!.$#REF!$#REF!:$#REF!$#REF!"</definedName>
    <definedName name="CUSTO_10_1">"$#REF!.$#REF!$#REF!:$#REF!$#REF!"</definedName>
    <definedName name="CUSTO_10_1_1">"$#REF!.$#REF!$#REF!:$#REF!$#REF!"</definedName>
    <definedName name="CUSTO_10_10">"$#REF!.$#REF!$#REF!:$#REF!$#REF!"</definedName>
    <definedName name="CUSTO_10_10_1">"$#REF!.$#REF!$#REF!:$#REF!$#REF!"</definedName>
    <definedName name="CUSTO_10_11">"$#REF!.$#REF!$#REF!:$#REF!$#REF!"</definedName>
    <definedName name="CUSTO_10_11_1">"$#REF!.$#REF!$#REF!:$#REF!$#REF!"</definedName>
    <definedName name="CUSTO_10_12">"$#REF!.$#REF!$#REF!:$#REF!$#REF!"</definedName>
    <definedName name="CUSTO_10_19">"$#REF!.$#REF!$#REF!:$#REF!$#REF!"</definedName>
    <definedName name="CUSTO_10_19_10">"$#REF!.$#REF!$#REF!:$#REF!$#REF!"</definedName>
    <definedName name="CUSTO_10_19_11">"$#REF!.$#REF!$#REF!:$#REF!$#REF!"</definedName>
    <definedName name="CUSTO_10_19_2">"$#REF!.$#REF!$#REF!:$#REF!$#REF!"</definedName>
    <definedName name="CUSTO_10_19_2_1">"$#REF!.$#REF!$#REF!:$#REF!$#REF!"</definedName>
    <definedName name="CUSTO_10_19_26">"$#REF!.$#REF!$#REF!:$#REF!$#REF!"</definedName>
    <definedName name="CUSTO_10_19_27">"$#REF!.$#REF!$#REF!:$#REF!$#REF!"</definedName>
    <definedName name="CUSTO_10_19_27_1">"$#REF!.$#REF!$#REF!:$#REF!$#REF!"</definedName>
    <definedName name="CUSTO_10_19_29">"$#REF!.$#REF!$#REF!:$#REF!$#REF!"</definedName>
    <definedName name="CUSTO_10_19_5">"$#REF!.$#REF!$#REF!:$#REF!$#REF!"</definedName>
    <definedName name="CUSTO_10_19_5_1">"$#REF!.$#REF!$#REF!:$#REF!$#REF!"</definedName>
    <definedName name="CUSTO_10_19_6">"$#REF!.$#REF!$#REF!:$#REF!$#REF!"</definedName>
    <definedName name="CUSTO_10_19_6_1">"$#REF!.$#REF!$#REF!:$#REF!$#REF!"</definedName>
    <definedName name="CUSTO_10_19_7">"$#REF!.$#REF!$#REF!:$#REF!$#REF!"</definedName>
    <definedName name="CUSTO_10_19_7_1">"$#REF!.$#REF!$#REF!:$#REF!$#REF!"</definedName>
    <definedName name="CUSTO_10_19_8">"$#REF!.$#REF!$#REF!:$#REF!$#REF!"</definedName>
    <definedName name="CUSTO_10_19_9">"$#REF!.$#REF!$#REF!:$#REF!$#REF!"</definedName>
    <definedName name="CUSTO_10_2">"$#REF!.$#REF!$#REF!:$#REF!$#REF!"</definedName>
    <definedName name="CUSTO_10_2_1">"$#REF!.$#REF!$#REF!:$#REF!$#REF!"</definedName>
    <definedName name="CUSTO_10_26">"$#REF!.$#REF!$#REF!:$#REF!$#REF!"</definedName>
    <definedName name="CUSTO_10_27">"$#REF!.$#REF!$#REF!:$#REF!$#REF!"</definedName>
    <definedName name="CUSTO_10_27_1">"$#REF!.$#REF!$#REF!:$#REF!$#REF!"</definedName>
    <definedName name="CUSTO_10_29">"$#REF!.$#REF!$#REF!:$#REF!$#REF!"</definedName>
    <definedName name="CUSTO_10_3">"$#REF!.$#REF!$#REF!:$#REF!$#REF!"</definedName>
    <definedName name="CUSTO_10_3_1">"$#REF!.$#REF!$#REF!:$#REF!$#REF!"</definedName>
    <definedName name="CUSTO_10_4">"$#REF!.$#REF!$#REF!:$#REF!$#REF!"</definedName>
    <definedName name="CUSTO_10_4_1">"$#REF!.$#REF!$#REF!:$#REF!$#REF!"</definedName>
    <definedName name="CUSTO_10_5">"$#REF!.$#REF!$#REF!:$#REF!$#REF!"</definedName>
    <definedName name="CUSTO_10_5_1">"$#REF!.$#REF!$#REF!:$#REF!$#REF!"</definedName>
    <definedName name="CUSTO_10_6">"$#REF!.$#REF!$#REF!:$#REF!$#REF!"</definedName>
    <definedName name="CUSTO_10_6_1">"$#REF!.$#REF!$#REF!:$#REF!$#REF!"</definedName>
    <definedName name="CUSTO_10_7">"$#REF!.$#REF!$#REF!:$#REF!$#REF!"</definedName>
    <definedName name="CUSTO_10_7_1">"$#REF!.$#REF!$#REF!:$#REF!$#REF!"</definedName>
    <definedName name="CUSTO_10_8">"$#REF!.$#REF!$#REF!:$#REF!$#REF!"</definedName>
    <definedName name="CUSTO_10_9">"$#REF!.$#REF!$#REF!:$#REF!$#REF!"</definedName>
    <definedName name="CUSTO_10_9_1">"$#REF!.$#REF!$#REF!:$#REF!$#REF!"</definedName>
    <definedName name="CUSTO_11">"$#REF!.$#REF!$#REF!:$#REF!$#REF!"</definedName>
    <definedName name="CUSTO_11_1">"$#REF!.$#REF!$#REF!:$#REF!$#REF!"</definedName>
    <definedName name="CUSTO_12">"$#REF!.$#REF!$#REF!:$#REF!$#REF!"</definedName>
    <definedName name="CUSTO_17">"$#REF!.$#REF!$#REF!:$#REF!$#REF!"</definedName>
    <definedName name="CUSTO_17_10">"$#REF!.$#REF!$#REF!:$#REF!$#REF!"</definedName>
    <definedName name="CUSTO_17_10_1">"$#REF!.$#REF!$#REF!:$#REF!$#REF!"</definedName>
    <definedName name="CUSTO_17_11">"$#REF!.$#REF!$#REF!:$#REF!$#REF!"</definedName>
    <definedName name="CUSTO_17_11_1">"$#REF!.$#REF!$#REF!:$#REF!$#REF!"</definedName>
    <definedName name="CUSTO_17_12">"$#REF!.$#REF!$#REF!:$#REF!$#REF!"</definedName>
    <definedName name="CUSTO_17_19">"$#REF!.$#REF!$#REF!:$#REF!$#REF!"</definedName>
    <definedName name="CUSTO_17_19_10">"$#REF!.$#REF!$#REF!:$#REF!$#REF!"</definedName>
    <definedName name="CUSTO_17_19_11">"$#REF!.$#REF!$#REF!:$#REF!$#REF!"</definedName>
    <definedName name="CUSTO_17_19_2">"$#REF!.$#REF!$#REF!:$#REF!$#REF!"</definedName>
    <definedName name="CUSTO_17_19_2_1">"$#REF!.$#REF!$#REF!:$#REF!$#REF!"</definedName>
    <definedName name="CUSTO_17_19_26">"$#REF!.$#REF!$#REF!:$#REF!$#REF!"</definedName>
    <definedName name="CUSTO_17_19_27">"$#REF!.$#REF!$#REF!:$#REF!$#REF!"</definedName>
    <definedName name="CUSTO_17_19_27_1">"$#REF!.$#REF!$#REF!:$#REF!$#REF!"</definedName>
    <definedName name="CUSTO_17_19_29">"$#REF!.$#REF!$#REF!:$#REF!$#REF!"</definedName>
    <definedName name="CUSTO_17_19_5">"$#REF!.$#REF!$#REF!:$#REF!$#REF!"</definedName>
    <definedName name="CUSTO_17_19_5_1">"$#REF!.$#REF!$#REF!:$#REF!$#REF!"</definedName>
    <definedName name="CUSTO_17_19_6">"$#REF!.$#REF!$#REF!:$#REF!$#REF!"</definedName>
    <definedName name="CUSTO_17_19_6_1">"$#REF!.$#REF!$#REF!:$#REF!$#REF!"</definedName>
    <definedName name="CUSTO_17_19_7">"$#REF!.$#REF!$#REF!:$#REF!$#REF!"</definedName>
    <definedName name="CUSTO_17_19_7_1">"$#REF!.$#REF!$#REF!:$#REF!$#REF!"</definedName>
    <definedName name="CUSTO_17_19_8">"$#REF!.$#REF!$#REF!:$#REF!$#REF!"</definedName>
    <definedName name="CUSTO_17_19_9">"$#REF!.$#REF!$#REF!:$#REF!$#REF!"</definedName>
    <definedName name="CUSTO_17_2">"$#REF!.$#REF!$#REF!:$#REF!$#REF!"</definedName>
    <definedName name="CUSTO_17_2_1">"$#REF!.$#REF!$#REF!:$#REF!$#REF!"</definedName>
    <definedName name="CUSTO_17_26">"$#REF!.$#REF!$#REF!:$#REF!$#REF!"</definedName>
    <definedName name="CUSTO_17_27">"$#REF!.$#REF!$#REF!:$#REF!$#REF!"</definedName>
    <definedName name="CUSTO_17_27_1">"$#REF!.$#REF!$#REF!:$#REF!$#REF!"</definedName>
    <definedName name="CUSTO_17_29">"$#REF!.$#REF!$#REF!:$#REF!$#REF!"</definedName>
    <definedName name="CUSTO_17_3">"$#REF!.$#REF!$#REF!:$#REF!$#REF!"</definedName>
    <definedName name="CUSTO_17_3_1">"$#REF!.$#REF!$#REF!:$#REF!$#REF!"</definedName>
    <definedName name="CUSTO_17_4">"$#REF!.$#REF!$#REF!:$#REF!$#REF!"</definedName>
    <definedName name="CUSTO_17_4_1">"$#REF!.$#REF!$#REF!:$#REF!$#REF!"</definedName>
    <definedName name="CUSTO_17_5">"$#REF!.$#REF!$#REF!:$#REF!$#REF!"</definedName>
    <definedName name="CUSTO_17_5_1">"$#REF!.$#REF!$#REF!:$#REF!$#REF!"</definedName>
    <definedName name="CUSTO_17_6">"$#REF!.$#REF!$#REF!:$#REF!$#REF!"</definedName>
    <definedName name="CUSTO_17_6_1">"$#REF!.$#REF!$#REF!:$#REF!$#REF!"</definedName>
    <definedName name="CUSTO_17_7">"$#REF!.$#REF!$#REF!:$#REF!$#REF!"</definedName>
    <definedName name="CUSTO_17_7_1">"$#REF!.$#REF!$#REF!:$#REF!$#REF!"</definedName>
    <definedName name="CUSTO_17_8">"$#REF!.$#REF!$#REF!:$#REF!$#REF!"</definedName>
    <definedName name="CUSTO_17_9">"$#REF!.$#REF!$#REF!:$#REF!$#REF!"</definedName>
    <definedName name="CUSTO_17_9_1">"$#REF!.$#REF!$#REF!:$#REF!$#REF!"</definedName>
    <definedName name="CUSTO_19">"$#REF!.$#REF!$#REF!:$#REF!$#REF!"</definedName>
    <definedName name="CUSTO_19_10">"$#REF!.$#REF!$#REF!:$#REF!$#REF!"</definedName>
    <definedName name="CUSTO_19_11">"$#REF!.$#REF!$#REF!:$#REF!$#REF!"</definedName>
    <definedName name="CUSTO_19_2">"$#REF!.$#REF!$#REF!:$#REF!$#REF!"</definedName>
    <definedName name="CUSTO_19_2_1">"$#REF!.$#REF!$#REF!:$#REF!$#REF!"</definedName>
    <definedName name="CUSTO_19_26">"$#REF!.$#REF!$#REF!:$#REF!$#REF!"</definedName>
    <definedName name="CUSTO_19_27">"$#REF!.$#REF!$#REF!:$#REF!$#REF!"</definedName>
    <definedName name="CUSTO_19_27_1">"$#REF!.$#REF!$#REF!:$#REF!$#REF!"</definedName>
    <definedName name="CUSTO_19_29">"$#REF!.$#REF!$#REF!:$#REF!$#REF!"</definedName>
    <definedName name="CUSTO_19_5">"$#REF!.$#REF!$#REF!:$#REF!$#REF!"</definedName>
    <definedName name="CUSTO_19_5_1">"$#REF!.$#REF!$#REF!:$#REF!$#REF!"</definedName>
    <definedName name="CUSTO_19_6">"$#REF!.$#REF!$#REF!:$#REF!$#REF!"</definedName>
    <definedName name="CUSTO_19_6_1">"$#REF!.$#REF!$#REF!:$#REF!$#REF!"</definedName>
    <definedName name="CUSTO_19_7">"$#REF!.$#REF!$#REF!:$#REF!$#REF!"</definedName>
    <definedName name="CUSTO_19_7_1">"$#REF!.$#REF!$#REF!:$#REF!$#REF!"</definedName>
    <definedName name="CUSTO_19_8">"$#REF!.$#REF!$#REF!:$#REF!$#REF!"</definedName>
    <definedName name="CUSTO_19_9">"$#REF!.$#REF!$#REF!:$#REF!$#REF!"</definedName>
    <definedName name="CUSTO_2">"$#REF!.$#REF!$#REF!:$#REF!$#REF!"</definedName>
    <definedName name="CUSTO_2_1">"$#REF!.$#REF!$#REF!:$#REF!$#REF!"</definedName>
    <definedName name="CUSTO_26">"$#REF!.$#REF!$#REF!:$#REF!$#REF!"</definedName>
    <definedName name="CUSTO_27">"$#REF!.$#REF!$#REF!:$#REF!$#REF!"</definedName>
    <definedName name="CUSTO_27_1">"$#REF!.$#REF!$#REF!:$#REF!$#REF!"</definedName>
    <definedName name="CUSTO_29">"$#REF!.$#REF!$#REF!:$#REF!$#REF!"</definedName>
    <definedName name="CUSTO_3">"$#REF!.$#REF!$#REF!:$#REF!$#REF!"</definedName>
    <definedName name="CUSTO_3_1">"$#REF!.$#REF!$#REF!:$#REF!$#REF!"</definedName>
    <definedName name="CUSTO_4">"$#REF!.$#REF!$#REF!:$#REF!$#REF!"</definedName>
    <definedName name="CUSTO_4_1">"$#REF!.$#REF!$#REF!:$#REF!$#REF!"</definedName>
    <definedName name="CUSTO_5">"$#REF!.$#REF!$#REF!:$#REF!$#REF!"</definedName>
    <definedName name="CUSTO_5_1">"$#REF!.$#REF!$#REF!:$#REF!$#REF!"</definedName>
    <definedName name="CUSTO_6">"$#REF!.$#REF!$#REF!:$#REF!$#REF!"</definedName>
    <definedName name="CUSTO_6_1">"$#REF!.$#REF!$#REF!:$#REF!$#REF!"</definedName>
    <definedName name="CUSTO_6_1_1">"$#REF!.$#REF!$#REF!:$#REF!$#REF!"</definedName>
    <definedName name="CUSTO_6_10">"$#REF!.$#REF!$#REF!:$#REF!$#REF!"</definedName>
    <definedName name="CUSTO_6_10_1">"$#REF!.$#REF!$#REF!:$#REF!$#REF!"</definedName>
    <definedName name="CUSTO_6_11">"$#REF!.$#REF!$#REF!:$#REF!$#REF!"</definedName>
    <definedName name="CUSTO_6_11_1">"$#REF!.$#REF!$#REF!:$#REF!$#REF!"</definedName>
    <definedName name="CUSTO_6_12">"$#REF!.$#REF!$#REF!:$#REF!$#REF!"</definedName>
    <definedName name="CUSTO_6_19">"$#REF!.$#REF!$#REF!:$#REF!$#REF!"</definedName>
    <definedName name="CUSTO_6_19_10">"$#REF!.$#REF!$#REF!:$#REF!$#REF!"</definedName>
    <definedName name="CUSTO_6_19_11">"$#REF!.$#REF!$#REF!:$#REF!$#REF!"</definedName>
    <definedName name="CUSTO_6_19_2">"$#REF!.$#REF!$#REF!:$#REF!$#REF!"</definedName>
    <definedName name="CUSTO_6_19_2_1">"$#REF!.$#REF!$#REF!:$#REF!$#REF!"</definedName>
    <definedName name="CUSTO_6_19_26">"$#REF!.$#REF!$#REF!:$#REF!$#REF!"</definedName>
    <definedName name="CUSTO_6_19_27">"$#REF!.$#REF!$#REF!:$#REF!$#REF!"</definedName>
    <definedName name="CUSTO_6_19_27_1">"$#REF!.$#REF!$#REF!:$#REF!$#REF!"</definedName>
    <definedName name="CUSTO_6_19_29">"$#REF!.$#REF!$#REF!:$#REF!$#REF!"</definedName>
    <definedName name="CUSTO_6_19_5">"$#REF!.$#REF!$#REF!:$#REF!$#REF!"</definedName>
    <definedName name="CUSTO_6_19_5_1">"$#REF!.$#REF!$#REF!:$#REF!$#REF!"</definedName>
    <definedName name="CUSTO_6_19_6">"$#REF!.$#REF!$#REF!:$#REF!$#REF!"</definedName>
    <definedName name="CUSTO_6_19_6_1">"$#REF!.$#REF!$#REF!:$#REF!$#REF!"</definedName>
    <definedName name="CUSTO_6_19_7">"$#REF!.$#REF!$#REF!:$#REF!$#REF!"</definedName>
    <definedName name="CUSTO_6_19_7_1">"$#REF!.$#REF!$#REF!:$#REF!$#REF!"</definedName>
    <definedName name="CUSTO_6_19_8">"$#REF!.$#REF!$#REF!:$#REF!$#REF!"</definedName>
    <definedName name="CUSTO_6_19_9">"$#REF!.$#REF!$#REF!:$#REF!$#REF!"</definedName>
    <definedName name="CUSTO_6_2">"$#REF!.$#REF!$#REF!:$#REF!$#REF!"</definedName>
    <definedName name="CUSTO_6_2_1">"$#REF!.$#REF!$#REF!:$#REF!$#REF!"</definedName>
    <definedName name="CUSTO_6_26">"$#REF!.$#REF!$#REF!:$#REF!$#REF!"</definedName>
    <definedName name="CUSTO_6_27">"$#REF!.$#REF!$#REF!:$#REF!$#REF!"</definedName>
    <definedName name="CUSTO_6_27_1">"$#REF!.$#REF!$#REF!:$#REF!$#REF!"</definedName>
    <definedName name="CUSTO_6_29">"$#REF!.$#REF!$#REF!:$#REF!$#REF!"</definedName>
    <definedName name="CUSTO_6_3">"$#REF!.$#REF!$#REF!:$#REF!$#REF!"</definedName>
    <definedName name="CUSTO_6_3_1">"$#REF!.$#REF!$#REF!:$#REF!$#REF!"</definedName>
    <definedName name="CUSTO_6_4">"$#REF!.$#REF!$#REF!:$#REF!$#REF!"</definedName>
    <definedName name="CUSTO_6_4_1">"$#REF!.$#REF!$#REF!:$#REF!$#REF!"</definedName>
    <definedName name="CUSTO_6_5">"$#REF!.$#REF!$#REF!:$#REF!$#REF!"</definedName>
    <definedName name="CUSTO_6_5_1">"$#REF!.$#REF!$#REF!:$#REF!$#REF!"</definedName>
    <definedName name="CUSTO_6_6">"$#REF!.$#REF!$#REF!:$#REF!$#REF!"</definedName>
    <definedName name="CUSTO_6_6_1">"$#REF!.$#REF!$#REF!:$#REF!$#REF!"</definedName>
    <definedName name="CUSTO_6_7">"$#REF!.$#REF!$#REF!:$#REF!$#REF!"</definedName>
    <definedName name="CUSTO_6_7_1">"$#REF!.$#REF!$#REF!:$#REF!$#REF!"</definedName>
    <definedName name="CUSTO_6_8">"$#REF!.$#REF!$#REF!:$#REF!$#REF!"</definedName>
    <definedName name="CUSTO_6_9">"$#REF!.$#REF!$#REF!:$#REF!$#REF!"</definedName>
    <definedName name="CUSTO_6_9_1">"$#REF!.$#REF!$#REF!:$#REF!$#REF!"</definedName>
    <definedName name="CUSTO_7">"$#REF!.$#REF!$#REF!:$#REF!$#REF!"</definedName>
    <definedName name="CUSTO_7_1">"$#REF!.$#REF!$#REF!:$#REF!$#REF!"</definedName>
    <definedName name="CUSTO_7_1_1">"$#REF!.$#REF!$#REF!:$#REF!$#REF!"</definedName>
    <definedName name="CUSTO_7_10">"$#REF!.$#REF!$#REF!:$#REF!$#REF!"</definedName>
    <definedName name="CUSTO_7_10_1">"$#REF!.$#REF!$#REF!:$#REF!$#REF!"</definedName>
    <definedName name="CUSTO_7_11">"$#REF!.$#REF!$#REF!:$#REF!$#REF!"</definedName>
    <definedName name="CUSTO_7_11_1">"$#REF!.$#REF!$#REF!:$#REF!$#REF!"</definedName>
    <definedName name="CUSTO_7_12">"$#REF!.$#REF!$#REF!:$#REF!$#REF!"</definedName>
    <definedName name="CUSTO_7_19">"$#REF!.$#REF!$#REF!:$#REF!$#REF!"</definedName>
    <definedName name="CUSTO_7_19_10">"$#REF!.$#REF!$#REF!:$#REF!$#REF!"</definedName>
    <definedName name="CUSTO_7_19_11">"$#REF!.$#REF!$#REF!:$#REF!$#REF!"</definedName>
    <definedName name="CUSTO_7_19_2">"$#REF!.$#REF!$#REF!:$#REF!$#REF!"</definedName>
    <definedName name="CUSTO_7_19_2_1">"$#REF!.$#REF!$#REF!:$#REF!$#REF!"</definedName>
    <definedName name="CUSTO_7_19_26">"$#REF!.$#REF!$#REF!:$#REF!$#REF!"</definedName>
    <definedName name="CUSTO_7_19_27">"$#REF!.$#REF!$#REF!:$#REF!$#REF!"</definedName>
    <definedName name="CUSTO_7_19_27_1">"$#REF!.$#REF!$#REF!:$#REF!$#REF!"</definedName>
    <definedName name="CUSTO_7_19_29">"$#REF!.$#REF!$#REF!:$#REF!$#REF!"</definedName>
    <definedName name="CUSTO_7_19_5">"$#REF!.$#REF!$#REF!:$#REF!$#REF!"</definedName>
    <definedName name="CUSTO_7_19_5_1">"$#REF!.$#REF!$#REF!:$#REF!$#REF!"</definedName>
    <definedName name="CUSTO_7_19_6">"$#REF!.$#REF!$#REF!:$#REF!$#REF!"</definedName>
    <definedName name="CUSTO_7_19_6_1">"$#REF!.$#REF!$#REF!:$#REF!$#REF!"</definedName>
    <definedName name="CUSTO_7_19_7">"$#REF!.$#REF!$#REF!:$#REF!$#REF!"</definedName>
    <definedName name="CUSTO_7_19_7_1">"$#REF!.$#REF!$#REF!:$#REF!$#REF!"</definedName>
    <definedName name="CUSTO_7_19_8">"$#REF!.$#REF!$#REF!:$#REF!$#REF!"</definedName>
    <definedName name="CUSTO_7_19_9">"$#REF!.$#REF!$#REF!:$#REF!$#REF!"</definedName>
    <definedName name="CUSTO_7_2">"$#REF!.$#REF!$#REF!:$#REF!$#REF!"</definedName>
    <definedName name="CUSTO_7_2_1">"$#REF!.$#REF!$#REF!:$#REF!$#REF!"</definedName>
    <definedName name="CUSTO_7_26">"$#REF!.$#REF!$#REF!:$#REF!$#REF!"</definedName>
    <definedName name="CUSTO_7_27">"$#REF!.$#REF!$#REF!:$#REF!$#REF!"</definedName>
    <definedName name="CUSTO_7_27_1">"$#REF!.$#REF!$#REF!:$#REF!$#REF!"</definedName>
    <definedName name="CUSTO_7_29">"$#REF!.$#REF!$#REF!:$#REF!$#REF!"</definedName>
    <definedName name="CUSTO_7_3">"$#REF!.$#REF!$#REF!:$#REF!$#REF!"</definedName>
    <definedName name="CUSTO_7_3_1">"$#REF!.$#REF!$#REF!:$#REF!$#REF!"</definedName>
    <definedName name="CUSTO_7_4">"$#REF!.$#REF!$#REF!:$#REF!$#REF!"</definedName>
    <definedName name="CUSTO_7_4_1">"$#REF!.$#REF!$#REF!:$#REF!$#REF!"</definedName>
    <definedName name="CUSTO_7_5">"$#REF!.$#REF!$#REF!:$#REF!$#REF!"</definedName>
    <definedName name="CUSTO_7_5_1">"$#REF!.$#REF!$#REF!:$#REF!$#REF!"</definedName>
    <definedName name="CUSTO_7_6">"$#REF!.$#REF!$#REF!:$#REF!$#REF!"</definedName>
    <definedName name="CUSTO_7_6_1">"$#REF!.$#REF!$#REF!:$#REF!$#REF!"</definedName>
    <definedName name="CUSTO_7_7">"$#REF!.$#REF!$#REF!:$#REF!$#REF!"</definedName>
    <definedName name="CUSTO_7_7_1">"$#REF!.$#REF!$#REF!:$#REF!$#REF!"</definedName>
    <definedName name="CUSTO_7_8">"$#REF!.$#REF!$#REF!:$#REF!$#REF!"</definedName>
    <definedName name="CUSTO_7_9">"$#REF!.$#REF!$#REF!:$#REF!$#REF!"</definedName>
    <definedName name="CUSTO_7_9_1">"$#REF!.$#REF!$#REF!:$#REF!$#REF!"</definedName>
    <definedName name="CUSTO_8">"$#REF!.$#REF!$#REF!:$#REF!$#REF!"</definedName>
    <definedName name="CUSTO_8_1">"$#REF!.$#REF!$#REF!:$#REF!$#REF!"</definedName>
    <definedName name="CUSTO_8_10">"$#REF!.$#REF!$#REF!:$#REF!$#REF!"</definedName>
    <definedName name="CUSTO_8_10_1">"$#REF!.$#REF!$#REF!:$#REF!$#REF!"</definedName>
    <definedName name="CUSTO_8_11">"$#REF!.$#REF!$#REF!:$#REF!$#REF!"</definedName>
    <definedName name="CUSTO_8_11_1">"$#REF!.$#REF!$#REF!:$#REF!$#REF!"</definedName>
    <definedName name="CUSTO_8_12">"$#REF!.$#REF!$#REF!:$#REF!$#REF!"</definedName>
    <definedName name="CUSTO_8_19">"$#REF!.$#REF!$#REF!:$#REF!$#REF!"</definedName>
    <definedName name="CUSTO_8_19_10">"$#REF!.$#REF!$#REF!:$#REF!$#REF!"</definedName>
    <definedName name="CUSTO_8_19_11">"$#REF!.$#REF!$#REF!:$#REF!$#REF!"</definedName>
    <definedName name="CUSTO_8_19_2">"$#REF!.$#REF!$#REF!:$#REF!$#REF!"</definedName>
    <definedName name="CUSTO_8_19_2_1">"$#REF!.$#REF!$#REF!:$#REF!$#REF!"</definedName>
    <definedName name="CUSTO_8_19_26">"$#REF!.$#REF!$#REF!:$#REF!$#REF!"</definedName>
    <definedName name="CUSTO_8_19_27">"$#REF!.$#REF!$#REF!:$#REF!$#REF!"</definedName>
    <definedName name="CUSTO_8_19_27_1">"$#REF!.$#REF!$#REF!:$#REF!$#REF!"</definedName>
    <definedName name="CUSTO_8_19_29">"$#REF!.$#REF!$#REF!:$#REF!$#REF!"</definedName>
    <definedName name="CUSTO_8_19_5">"$#REF!.$#REF!$#REF!:$#REF!$#REF!"</definedName>
    <definedName name="CUSTO_8_19_5_1">"$#REF!.$#REF!$#REF!:$#REF!$#REF!"</definedName>
    <definedName name="CUSTO_8_19_6">"$#REF!.$#REF!$#REF!:$#REF!$#REF!"</definedName>
    <definedName name="CUSTO_8_19_6_1">"$#REF!.$#REF!$#REF!:$#REF!$#REF!"</definedName>
    <definedName name="CUSTO_8_19_7">"$#REF!.$#REF!$#REF!:$#REF!$#REF!"</definedName>
    <definedName name="CUSTO_8_19_7_1">"$#REF!.$#REF!$#REF!:$#REF!$#REF!"</definedName>
    <definedName name="CUSTO_8_19_8">"$#REF!.$#REF!$#REF!:$#REF!$#REF!"</definedName>
    <definedName name="CUSTO_8_19_9">"$#REF!.$#REF!$#REF!:$#REF!$#REF!"</definedName>
    <definedName name="CUSTO_8_2">"$#REF!.$#REF!$#REF!:$#REF!$#REF!"</definedName>
    <definedName name="CUSTO_8_2_1">"$#REF!.$#REF!$#REF!:$#REF!$#REF!"</definedName>
    <definedName name="CUSTO_8_26">"$#REF!.$#REF!$#REF!:$#REF!$#REF!"</definedName>
    <definedName name="CUSTO_8_27">"$#REF!.$#REF!$#REF!:$#REF!$#REF!"</definedName>
    <definedName name="CUSTO_8_27_1">"$#REF!.$#REF!$#REF!:$#REF!$#REF!"</definedName>
    <definedName name="CUSTO_8_29">"$#REF!.$#REF!$#REF!:$#REF!$#REF!"</definedName>
    <definedName name="CUSTO_8_3">"$#REF!.$#REF!$#REF!:$#REF!$#REF!"</definedName>
    <definedName name="CUSTO_8_3_1">"$#REF!.$#REF!$#REF!:$#REF!$#REF!"</definedName>
    <definedName name="CUSTO_8_4">"$#REF!.$#REF!$#REF!:$#REF!$#REF!"</definedName>
    <definedName name="CUSTO_8_4_1">"$#REF!.$#REF!$#REF!:$#REF!$#REF!"</definedName>
    <definedName name="CUSTO_8_5">"$#REF!.$#REF!$#REF!:$#REF!$#REF!"</definedName>
    <definedName name="CUSTO_8_5_1">"$#REF!.$#REF!$#REF!:$#REF!$#REF!"</definedName>
    <definedName name="CUSTO_8_6">"$#REF!.$#REF!$#REF!:$#REF!$#REF!"</definedName>
    <definedName name="CUSTO_8_6_1">"$#REF!.$#REF!$#REF!:$#REF!$#REF!"</definedName>
    <definedName name="CUSTO_8_7">"$#REF!.$#REF!$#REF!:$#REF!$#REF!"</definedName>
    <definedName name="CUSTO_8_7_1">"$#REF!.$#REF!$#REF!:$#REF!$#REF!"</definedName>
    <definedName name="CUSTO_8_8">"$#REF!.$#REF!$#REF!:$#REF!$#REF!"</definedName>
    <definedName name="CUSTO_8_9">"$#REF!.$#REF!$#REF!:$#REF!$#REF!"</definedName>
    <definedName name="CUSTO_8_9_1">"$#REF!.$#REF!$#REF!:$#REF!$#REF!"</definedName>
    <definedName name="CUSTO_9">"$#REF!.$#REF!$#REF!:$#REF!$#REF!"</definedName>
    <definedName name="CUSTO_9_1">"$#REF!.$#REF!$#REF!:$#REF!$#REF!"</definedName>
    <definedName name="CUSTO_9_1_1">"$#REF!.$#REF!$#REF!:$#REF!$#REF!"</definedName>
    <definedName name="CUSTO_9_10">"$#REF!.$#REF!$#REF!:$#REF!$#REF!"</definedName>
    <definedName name="CUSTO_9_10_1">"$#REF!.$#REF!$#REF!:$#REF!$#REF!"</definedName>
    <definedName name="CUSTO_9_11">"$#REF!.$#REF!$#REF!:$#REF!$#REF!"</definedName>
    <definedName name="CUSTO_9_11_1">"$#REF!.$#REF!$#REF!:$#REF!$#REF!"</definedName>
    <definedName name="CUSTO_9_12">"$#REF!.$#REF!$#REF!:$#REF!$#REF!"</definedName>
    <definedName name="CUSTO_9_19">"$#REF!.$#REF!$#REF!:$#REF!$#REF!"</definedName>
    <definedName name="CUSTO_9_19_10">"$#REF!.$#REF!$#REF!:$#REF!$#REF!"</definedName>
    <definedName name="CUSTO_9_19_11">"$#REF!.$#REF!$#REF!:$#REF!$#REF!"</definedName>
    <definedName name="CUSTO_9_19_2">"$#REF!.$#REF!$#REF!:$#REF!$#REF!"</definedName>
    <definedName name="CUSTO_9_19_2_1">"$#REF!.$#REF!$#REF!:$#REF!$#REF!"</definedName>
    <definedName name="CUSTO_9_19_26">"$#REF!.$#REF!$#REF!:$#REF!$#REF!"</definedName>
    <definedName name="CUSTO_9_19_27">"$#REF!.$#REF!$#REF!:$#REF!$#REF!"</definedName>
    <definedName name="CUSTO_9_19_27_1">"$#REF!.$#REF!$#REF!:$#REF!$#REF!"</definedName>
    <definedName name="CUSTO_9_19_29">"$#REF!.$#REF!$#REF!:$#REF!$#REF!"</definedName>
    <definedName name="CUSTO_9_19_5">"$#REF!.$#REF!$#REF!:$#REF!$#REF!"</definedName>
    <definedName name="CUSTO_9_19_5_1">"$#REF!.$#REF!$#REF!:$#REF!$#REF!"</definedName>
    <definedName name="CUSTO_9_19_6">"$#REF!.$#REF!$#REF!:$#REF!$#REF!"</definedName>
    <definedName name="CUSTO_9_19_6_1">"$#REF!.$#REF!$#REF!:$#REF!$#REF!"</definedName>
    <definedName name="CUSTO_9_19_7">"$#REF!.$#REF!$#REF!:$#REF!$#REF!"</definedName>
    <definedName name="CUSTO_9_19_7_1">"$#REF!.$#REF!$#REF!:$#REF!$#REF!"</definedName>
    <definedName name="CUSTO_9_19_8">"$#REF!.$#REF!$#REF!:$#REF!$#REF!"</definedName>
    <definedName name="CUSTO_9_19_9">"$#REF!.$#REF!$#REF!:$#REF!$#REF!"</definedName>
    <definedName name="CUSTO_9_2">"$#REF!.$#REF!$#REF!:$#REF!$#REF!"</definedName>
    <definedName name="CUSTO_9_2_1">"$#REF!.$#REF!$#REF!:$#REF!$#REF!"</definedName>
    <definedName name="CUSTO_9_26">"$#REF!.$#REF!$#REF!:$#REF!$#REF!"</definedName>
    <definedName name="CUSTO_9_27">"$#REF!.$#REF!$#REF!:$#REF!$#REF!"</definedName>
    <definedName name="CUSTO_9_27_1">"$#REF!.$#REF!$#REF!:$#REF!$#REF!"</definedName>
    <definedName name="CUSTO_9_29">"$#REF!.$#REF!$#REF!:$#REF!$#REF!"</definedName>
    <definedName name="CUSTO_9_3">"$#REF!.$#REF!$#REF!:$#REF!$#REF!"</definedName>
    <definedName name="CUSTO_9_3_1">"$#REF!.$#REF!$#REF!:$#REF!$#REF!"</definedName>
    <definedName name="CUSTO_9_4">"$#REF!.$#REF!$#REF!:$#REF!$#REF!"</definedName>
    <definedName name="CUSTO_9_4_1">"$#REF!.$#REF!$#REF!:$#REF!$#REF!"</definedName>
    <definedName name="CUSTO_9_5">"$#REF!.$#REF!$#REF!:$#REF!$#REF!"</definedName>
    <definedName name="CUSTO_9_5_1">"$#REF!.$#REF!$#REF!:$#REF!$#REF!"</definedName>
    <definedName name="CUSTO_9_6">"$#REF!.$#REF!$#REF!:$#REF!$#REF!"</definedName>
    <definedName name="CUSTO_9_6_1">"$#REF!.$#REF!$#REF!:$#REF!$#REF!"</definedName>
    <definedName name="CUSTO_9_7">"$#REF!.$#REF!$#REF!:$#REF!$#REF!"</definedName>
    <definedName name="CUSTO_9_7_1">"$#REF!.$#REF!$#REF!:$#REF!$#REF!"</definedName>
    <definedName name="CUSTO_9_8">"$#REF!.$#REF!$#REF!:$#REF!$#REF!"</definedName>
    <definedName name="CUSTO_9_9">"$#REF!.$#REF!$#REF!:$#REF!$#REF!"</definedName>
    <definedName name="CUSTO_9_9_1">"$#REF!.$#REF!$#REF!:$#REF!$#REF!"</definedName>
    <definedName name="dadinho">"$#REF!.$AD$11:$AE$38"</definedName>
    <definedName name="dadinho_10">"$#REF!.$AD$11:$AE$26"</definedName>
    <definedName name="dadinho_11">"$#REF!.$AD$11:$AE$38"</definedName>
    <definedName name="dadinho_11_1">"$#REF!.$AD$11:$AE$38"</definedName>
    <definedName name="dadinho_11_10">"$#REF!.$AH$5:$AI$41"</definedName>
    <definedName name="dadinho_11_11">"$#REF!.$AH$5:$AI$41"</definedName>
    <definedName name="dadinho_11_12">"$#REF!.$AH$5:$AI$41"</definedName>
    <definedName name="dadinho_11_19">"$#REF!.$AE$11:$AF$39"</definedName>
    <definedName name="dadinho_11_19_29">"$#REF!.$AE$11:$AF$26"</definedName>
    <definedName name="dadinho_11_29">"$#REF!.$AD$11:$AE$26"</definedName>
    <definedName name="dadinho_11_3">"$#REF!.$AH$5:$AI$41"</definedName>
    <definedName name="dadinho_11_3_1">"$#REF!.$AH$5:$AI$41"</definedName>
    <definedName name="dadinho_11_4">"$#REF!.$AH$5:$AI$41"</definedName>
    <definedName name="dadinho_11_4_1">"$#REF!.$AH$5:$AI$41"</definedName>
    <definedName name="dadinho_11_5">"$#REF!.$AH$5:$AI$41"</definedName>
    <definedName name="dadinho_11_5_1">"$#REF!.$AH$5:$AI$41"</definedName>
    <definedName name="dadinho_11_6">"$#REF!.$AH$5:$AI$41"</definedName>
    <definedName name="dadinho_11_6_1">"$#REF!.$AH$5:$AI$41"</definedName>
    <definedName name="dadinho_11_7">"$#REF!.$AH$5:$AI$41"</definedName>
    <definedName name="dadinho_11_7_1">"$#REF!.$AH$5:$AI$41"</definedName>
    <definedName name="dadinho_11_9">"$#REF!.$AH$5:$AI$41"</definedName>
    <definedName name="dadinho_12">"$#REF!.$AD$11:$AE$26"</definedName>
    <definedName name="dadinho_13">"$#REF!.$AD$11:$AE$57"</definedName>
    <definedName name="dadinho_13_1">"$#REF!.$AE$11:$AF$58"</definedName>
    <definedName name="dadinho_13_1_10">"$#REF!.$AH$5:$AI$45"</definedName>
    <definedName name="dadinho_13_1_11">"$#REF!.$AH$5:$AI$45"</definedName>
    <definedName name="dadinho_13_1_12">"$#REF!.$AH$5:$AI$45"</definedName>
    <definedName name="dadinho_13_1_29">"$#REF!.$AE$11:$AF$27"</definedName>
    <definedName name="dadinho_13_1_3">"$#REF!.$AH$5:$AI$45"</definedName>
    <definedName name="dadinho_13_1_3_1">"$#REF!.$AH$5:$AI$45"</definedName>
    <definedName name="dadinho_13_1_4">"$#REF!.$AH$5:$AI$45"</definedName>
    <definedName name="dadinho_13_1_4_1">"$#REF!.$AH$5:$AI$45"</definedName>
    <definedName name="dadinho_13_1_5">"$#REF!.$AH$5:$AI$45"</definedName>
    <definedName name="dadinho_13_1_5_1">"$#REF!.$AH$5:$AI$45"</definedName>
    <definedName name="dadinho_13_1_6">"$#REF!.$AH$5:$AI$45"</definedName>
    <definedName name="dadinho_13_1_6_1">"$#REF!.$AH$5:$AI$45"</definedName>
    <definedName name="dadinho_13_1_7">"$#REF!.$AH$5:$AI$45"</definedName>
    <definedName name="dadinho_13_1_7_1">"$#REF!.$AH$5:$AI$45"</definedName>
    <definedName name="dadinho_13_1_9">"$#REF!.$AH$5:$AI$45"</definedName>
    <definedName name="dadinho_13_10">"$#REF!.$AD$11:$AE$26"</definedName>
    <definedName name="dadinho_13_11">"$#REF!.$AD$11:$AE$57"</definedName>
    <definedName name="dadinho_13_12">"$#REF!.$AD$11:$AE$26"</definedName>
    <definedName name="dadinho_13_19">"$#REF!.$AE$11:$AF$39"</definedName>
    <definedName name="dadinho_13_19_29">"$#REF!.$AE$11:$AF$26"</definedName>
    <definedName name="dadinho_13_29">"$#REF!.$AD$11:$AE$26"</definedName>
    <definedName name="dadinho_13_3">"$#REF!.$AH$5:$AI$41"</definedName>
    <definedName name="dadinho_13_3_1">"$#REF!.$AH$5:$AI$41"</definedName>
    <definedName name="dadinho_13_4">"$#REF!.$AD$11:$AE$57"</definedName>
    <definedName name="dadinho_13_4_1">"$#REF!.$AD$11:$AE$26"</definedName>
    <definedName name="dadinho_13_5">"$#REF!.$AD$11:$AE$57"</definedName>
    <definedName name="dadinho_13_5_1">"$#REF!.$AD$11:$AE$26"</definedName>
    <definedName name="dadinho_13_6">"$#REF!.$AD$11:$AE$57"</definedName>
    <definedName name="dadinho_13_6_1">"$#REF!.$AD$11:$AE$26"</definedName>
    <definedName name="dadinho_13_7">"$#REF!.$AD$11:$AE$57"</definedName>
    <definedName name="dadinho_13_7_1">"$#REF!.$AD$11:$AE$26"</definedName>
    <definedName name="dadinho_13_9">"$#REF!.$AD$11:$AE$57"</definedName>
    <definedName name="dadinho_19">"$#REF!.$AE$11:$AF$39"</definedName>
    <definedName name="dadinho_19_29">"$#REF!.$AE$11:$AF$26"</definedName>
    <definedName name="dadinho_21">"$#REF!.$AD$11:$AE$57"</definedName>
    <definedName name="dadinho_21_10">"$#REF!.$AD$11:$AE$26"</definedName>
    <definedName name="dadinho_21_11">"$#REF!.$AD$11:$AE$57"</definedName>
    <definedName name="dadinho_21_12">"$#REF!.$AD$11:$AE$26"</definedName>
    <definedName name="dadinho_21_19">"$#REF!.$AE$11:$AF$58"</definedName>
    <definedName name="dadinho_21_19_29">"$#REF!.$AE$11:$AF$27"</definedName>
    <definedName name="dadinho_21_29">"$#REF!.$AD$11:$AE$26"</definedName>
    <definedName name="dadinho_21_3">"$#REF!.$AH$5:$AI$45"</definedName>
    <definedName name="dadinho_21_3_1">"$#REF!.$AH$5:$AI$45"</definedName>
    <definedName name="dadinho_21_4">"$#REF!.$AD$11:$AE$57"</definedName>
    <definedName name="dadinho_21_4_1">"$#REF!.$AD$11:$AE$26"</definedName>
    <definedName name="dadinho_21_5">"$#REF!.$AD$11:$AE$57"</definedName>
    <definedName name="dadinho_21_5_1">"$#REF!.$AD$11:$AE$26"</definedName>
    <definedName name="dadinho_21_6">"$#REF!.$AD$11:$AE$57"</definedName>
    <definedName name="dadinho_21_6_1">"$#REF!.$AD$11:$AE$26"</definedName>
    <definedName name="dadinho_21_7">"$#REF!.$AD$11:$AE$57"</definedName>
    <definedName name="dadinho_21_7_1">"$#REF!.$AD$11:$AE$26"</definedName>
    <definedName name="dadinho_21_9">"$#REF!.$AD$11:$AE$57"</definedName>
    <definedName name="dadinho_29">"$#REF!.$AD$11:$AE$26"</definedName>
    <definedName name="dadinho_3">"$#REF!.$AH$5:$AI$41"</definedName>
    <definedName name="dadinho_3_1">"$#REF!.$AH$5:$AI$41"</definedName>
    <definedName name="dadinho_4">"$#REF!.$AD$11:$AE$38"</definedName>
    <definedName name="dadinho_4_1">"$#REF!.$AD$11:$AE$26"</definedName>
    <definedName name="dadinho_5">"$#REF!.$AD$11:$AE$38"</definedName>
    <definedName name="dadinho_5_1">"$#REF!.$AD$11:$AE$26"</definedName>
    <definedName name="dadinho_6">"$#REF!.$AD$11:$AE$38"</definedName>
    <definedName name="dadinho_6_1">"$#REF!.$AD$11:$AE$26"</definedName>
    <definedName name="dadinho_7">"$#REF!.$AD$11:$AE$38"</definedName>
    <definedName name="dadinho_7_1">"$#REF!.$AD$11:$AE$38"</definedName>
    <definedName name="dadinho_7_1_1">"$#REF!.$AD$11:$AE$26"</definedName>
    <definedName name="dadinho_7_29">"$#REF!.$AD$11:$AE$26"</definedName>
    <definedName name="dadinho_8">"$#REF!.$AD$11:$AE$38"</definedName>
    <definedName name="dadinho_8_29">"$#REF!.$AD$11:$AE$26"</definedName>
    <definedName name="dadinho_9">"$#REF!.$AD$11:$AE$38"</definedName>
    <definedName name="dadinho_9_1">"$#REF!.$AD$11:$AE$38"</definedName>
    <definedName name="dadinho_9_29">"$#REF!.$AD$11:$AE$26"</definedName>
    <definedName name="DADOS">"$#REF!.$AD$11:$AE$38"</definedName>
    <definedName name="DADOS_10">"$#REF!.$AD$11:$AE$26"</definedName>
    <definedName name="DADOS_11">"$#REF!.$AD$11:$AE$38"</definedName>
    <definedName name="DADOS_11_1">"$#REF!.$AD$11:$AE$38"</definedName>
    <definedName name="DADOS_11_10">"$#REF!.$AH$5:$AI$41"</definedName>
    <definedName name="DADOS_11_11">"$#REF!.$AH$5:$AI$41"</definedName>
    <definedName name="DADOS_11_12">"$#REF!.$AH$5:$AI$41"</definedName>
    <definedName name="DADOS_11_19">"$#REF!.$AE$11:$AF$39"</definedName>
    <definedName name="DADOS_11_19_29">"$#REF!.$AE$11:$AF$26"</definedName>
    <definedName name="DADOS_11_29">"$#REF!.$AD$11:$AE$26"</definedName>
    <definedName name="DADOS_11_3">"$#REF!.$AH$5:$AI$41"</definedName>
    <definedName name="DADOS_11_3_1">"$#REF!.$AH$5:$AI$41"</definedName>
    <definedName name="DADOS_11_4">"$#REF!.$AH$5:$AI$41"</definedName>
    <definedName name="DADOS_11_4_1">"$#REF!.$AH$5:$AI$41"</definedName>
    <definedName name="DADOS_11_5">"$#REF!.$AH$5:$AI$41"</definedName>
    <definedName name="DADOS_11_5_1">"$#REF!.$AH$5:$AI$41"</definedName>
    <definedName name="DADOS_11_6">"$#REF!.$AH$5:$AI$41"</definedName>
    <definedName name="DADOS_11_6_1">"$#REF!.$AH$5:$AI$41"</definedName>
    <definedName name="DADOS_11_7">"$#REF!.$AH$5:$AI$41"</definedName>
    <definedName name="DADOS_11_7_1">"$#REF!.$AH$5:$AI$41"</definedName>
    <definedName name="DADOS_11_9">"$#REF!.$AH$5:$AI$41"</definedName>
    <definedName name="DADOS_12">"$#REF!.$AD$11:$AE$26"</definedName>
    <definedName name="DADOS_13">"$#REF!.$AD$11:$AE$57"</definedName>
    <definedName name="DADOS_13_1">"$#REF!.$AE$11:$AF$58"</definedName>
    <definedName name="DADOS_13_1_10">"$#REF!.$AH$5:$AI$45"</definedName>
    <definedName name="DADOS_13_1_11">"$#REF!.$AH$5:$AI$45"</definedName>
    <definedName name="DADOS_13_1_12">"$#REF!.$AH$5:$AI$45"</definedName>
    <definedName name="DADOS_13_1_29">"$#REF!.$AE$11:$AF$27"</definedName>
    <definedName name="DADOS_13_1_3">"$#REF!.$AH$5:$AI$45"</definedName>
    <definedName name="DADOS_13_1_3_1">"$#REF!.$AH$5:$AI$45"</definedName>
    <definedName name="DADOS_13_1_4">"$#REF!.$AH$5:$AI$45"</definedName>
    <definedName name="DADOS_13_1_4_1">"$#REF!.$AH$5:$AI$45"</definedName>
    <definedName name="DADOS_13_1_5">"$#REF!.$AH$5:$AI$45"</definedName>
    <definedName name="DADOS_13_1_5_1">"$#REF!.$AH$5:$AI$45"</definedName>
    <definedName name="DADOS_13_1_6">"$#REF!.$AH$5:$AI$45"</definedName>
    <definedName name="DADOS_13_1_6_1">"$#REF!.$AH$5:$AI$45"</definedName>
    <definedName name="DADOS_13_1_7">"$#REF!.$AH$5:$AI$45"</definedName>
    <definedName name="DADOS_13_1_7_1">"$#REF!.$AH$5:$AI$45"</definedName>
    <definedName name="DADOS_13_1_9">"$#REF!.$AH$5:$AI$45"</definedName>
    <definedName name="DADOS_13_10">"$#REF!.$AD$11:$AE$26"</definedName>
    <definedName name="DADOS_13_11">"$#REF!.$AD$11:$AE$57"</definedName>
    <definedName name="DADOS_13_12">"$#REF!.$AD$11:$AE$26"</definedName>
    <definedName name="DADOS_13_19">"$#REF!.$AE$11:$AF$39"</definedName>
    <definedName name="DADOS_13_19_29">"$#REF!.$AE$11:$AF$26"</definedName>
    <definedName name="DADOS_13_29">"$#REF!.$AD$11:$AE$26"</definedName>
    <definedName name="DADOS_13_3">"$#REF!.$AH$5:$AI$41"</definedName>
    <definedName name="DADOS_13_3_1">"$#REF!.$AH$5:$AI$41"</definedName>
    <definedName name="DADOS_13_4">"$#REF!.$AD$11:$AE$57"</definedName>
    <definedName name="DADOS_13_4_1">"$#REF!.$AD$11:$AE$26"</definedName>
    <definedName name="DADOS_13_5">"$#REF!.$AD$11:$AE$57"</definedName>
    <definedName name="DADOS_13_5_1">"$#REF!.$AD$11:$AE$26"</definedName>
    <definedName name="DADOS_13_6">"$#REF!.$AD$11:$AE$57"</definedName>
    <definedName name="DADOS_13_6_1">"$#REF!.$AD$11:$AE$26"</definedName>
    <definedName name="DADOS_13_7">"$#REF!.$AD$11:$AE$57"</definedName>
    <definedName name="DADOS_13_7_1">"$#REF!.$AD$11:$AE$26"</definedName>
    <definedName name="DADOS_13_9">"$#REF!.$AD$11:$AE$57"</definedName>
    <definedName name="DADOS_14">"$#REF!.$AD$11:$AE$38"</definedName>
    <definedName name="DADOS_14_10">"$#REF!.$AD$11:$AE$26"</definedName>
    <definedName name="DADOS_14_11">"$#REF!.$AD$11:$AE$38"</definedName>
    <definedName name="DADOS_14_12">"$#REF!.$AD$11:$AE$26"</definedName>
    <definedName name="DADOS_14_19">"$#REF!.$AE$11:$AF$39"</definedName>
    <definedName name="DADOS_14_19_29">"$#REF!.$AE$11:$AF$26"</definedName>
    <definedName name="DADOS_14_29">"$#REF!.$AD$11:$AE$26"</definedName>
    <definedName name="DADOS_14_3">"$#REF!.$AH$5:$AI$41"</definedName>
    <definedName name="DADOS_14_3_1">"$#REF!.$AH$5:$AI$41"</definedName>
    <definedName name="DADOS_14_4">"$#REF!.$AD$11:$AE$38"</definedName>
    <definedName name="DADOS_14_4_1">"$#REF!.$AD$11:$AE$26"</definedName>
    <definedName name="DADOS_14_5">"$#REF!.$AD$11:$AE$38"</definedName>
    <definedName name="DADOS_14_5_1">"$#REF!.$AD$11:$AE$26"</definedName>
    <definedName name="DADOS_14_6">"$#REF!.$AD$11:$AE$38"</definedName>
    <definedName name="DADOS_14_6_1">"$#REF!.$AD$11:$AE$26"</definedName>
    <definedName name="DADOS_14_7">"$#REF!.$AD$11:$AE$38"</definedName>
    <definedName name="DADOS_14_7_1">"$#REF!.$AD$11:$AE$26"</definedName>
    <definedName name="DADOS_14_9">"$#REF!.$AD$11:$AE$38"</definedName>
    <definedName name="DADOS_15">"$#REF!.$AD$11:$AE$38"</definedName>
    <definedName name="DADOS_15_10">"$#REF!.$AD$11:$AE$26"</definedName>
    <definedName name="DADOS_15_11">"$#REF!.$AD$11:$AE$38"</definedName>
    <definedName name="DADOS_15_12">"$#REF!.$AD$11:$AE$26"</definedName>
    <definedName name="DADOS_15_19">"$#REF!.$AE$11:$AF$39"</definedName>
    <definedName name="DADOS_15_19_29">"$#REF!.$AE$11:$AF$26"</definedName>
    <definedName name="DADOS_15_29">"$#REF!.$AD$11:$AE$26"</definedName>
    <definedName name="DADOS_15_3">"$#REF!.$AH$5:$AI$41"</definedName>
    <definedName name="DADOS_15_3_1">"$#REF!.$AH$5:$AI$41"</definedName>
    <definedName name="DADOS_15_4">"$#REF!.$AD$11:$AE$38"</definedName>
    <definedName name="DADOS_15_4_1">"$#REF!.$AD$11:$AE$26"</definedName>
    <definedName name="DADOS_15_5">"$#REF!.$AD$11:$AE$38"</definedName>
    <definedName name="DADOS_15_5_1">"$#REF!.$AD$11:$AE$26"</definedName>
    <definedName name="DADOS_15_6">"$#REF!.$AD$11:$AE$38"</definedName>
    <definedName name="DADOS_15_6_1">"$#REF!.$AD$11:$AE$26"</definedName>
    <definedName name="DADOS_15_7">"$#REF!.$AD$11:$AE$38"</definedName>
    <definedName name="DADOS_15_7_1">"$#REF!.$AD$11:$AE$26"</definedName>
    <definedName name="DADOS_15_9">"$#REF!.$AD$11:$AE$38"</definedName>
    <definedName name="DADOS_16">"$#REF!.$AD$11:$AE$38"</definedName>
    <definedName name="DADOS_16_10">"$#REF!.$AD$11:$AE$26"</definedName>
    <definedName name="DADOS_16_11">"$#REF!.$AD$11:$AE$38"</definedName>
    <definedName name="DADOS_16_12">"$#REF!.$AD$11:$AE$26"</definedName>
    <definedName name="DADOS_16_19">"$#REF!.$AE$11:$AF$39"</definedName>
    <definedName name="DADOS_16_19_29">"$#REF!.$AE$11:$AF$26"</definedName>
    <definedName name="DADOS_16_29">"$#REF!.$AD$11:$AE$26"</definedName>
    <definedName name="DADOS_16_3">"$#REF!.$AH$5:$AI$41"</definedName>
    <definedName name="DADOS_16_3_1">"$#REF!.$AH$5:$AI$41"</definedName>
    <definedName name="DADOS_16_4">"$#REF!.$AD$11:$AE$38"</definedName>
    <definedName name="DADOS_16_4_1">"$#REF!.$AD$11:$AE$26"</definedName>
    <definedName name="DADOS_16_5">"$#REF!.$AD$11:$AE$38"</definedName>
    <definedName name="DADOS_16_5_1">"$#REF!.$AD$11:$AE$26"</definedName>
    <definedName name="DADOS_16_6">"$#REF!.$AD$11:$AE$38"</definedName>
    <definedName name="DADOS_16_6_1">"$#REF!.$AD$11:$AE$26"</definedName>
    <definedName name="DADOS_16_7">"$#REF!.$AD$11:$AE$38"</definedName>
    <definedName name="DADOS_16_7_1">"$#REF!.$AD$11:$AE$26"</definedName>
    <definedName name="DADOS_16_9">"$#REF!.$AD$11:$AE$38"</definedName>
    <definedName name="DADOS_19">"$#REF!.$AE$11:$AF$39"</definedName>
    <definedName name="DADOS_19_1">"$#REF!.$AE$11:$AF$39"</definedName>
    <definedName name="DADOS_19_1_29">"$#REF!.$AE$11:$AF$26"</definedName>
    <definedName name="DADOS_19_10">"$#REF!.$AH$5:$AI$41"</definedName>
    <definedName name="DADOS_19_11">"$#REF!.$AH$5:$AI$41"</definedName>
    <definedName name="DADOS_19_12">"$#REF!.$AH$5:$AI$41"</definedName>
    <definedName name="DADOS_19_29">"$#REF!.$AE$11:$AF$26"</definedName>
    <definedName name="DADOS_19_3">"$#REF!.$AH$5:$AI$41"</definedName>
    <definedName name="DADOS_19_3_1">"$#REF!.$AH$5:$AI$41"</definedName>
    <definedName name="DADOS_19_4">"$#REF!.$AH$5:$AI$41"</definedName>
    <definedName name="DADOS_19_4_1">"$#REF!.$AH$5:$AI$41"</definedName>
    <definedName name="DADOS_19_5">"$#REF!.$AH$5:$AI$41"</definedName>
    <definedName name="DADOS_19_5_1">"$#REF!.$AH$5:$AI$41"</definedName>
    <definedName name="DADOS_19_6">"$#REF!.$AH$5:$AI$41"</definedName>
    <definedName name="DADOS_19_6_1">"$#REF!.$AH$5:$AI$41"</definedName>
    <definedName name="DADOS_19_7">"$#REF!.$AH$5:$AI$41"</definedName>
    <definedName name="DADOS_19_7_1">"$#REF!.$AH$5:$AI$41"</definedName>
    <definedName name="DADOS_19_9">"$#REF!.$AH$5:$AI$41"</definedName>
    <definedName name="DADOS_2">"$#REF!.$M$5:$N$28"</definedName>
    <definedName name="DADOS_21">"$#REF!.$AD$11:$AE$57"</definedName>
    <definedName name="DADOS_21_10">"$#REF!.$AD$11:$AE$26"</definedName>
    <definedName name="DADOS_21_11">"$#REF!.$AD$11:$AE$57"</definedName>
    <definedName name="DADOS_21_12">"$#REF!.$AD$11:$AE$26"</definedName>
    <definedName name="DADOS_21_19">"$#REF!.$AE$11:$AF$58"</definedName>
    <definedName name="DADOS_21_19_29">"$#REF!.$AE$11:$AF$27"</definedName>
    <definedName name="DADOS_21_29">"$#REF!.$AD$11:$AE$26"</definedName>
    <definedName name="DADOS_21_3">"$#REF!.$AH$5:$AI$45"</definedName>
    <definedName name="DADOS_21_3_1">"$#REF!.$AH$5:$AI$45"</definedName>
    <definedName name="DADOS_21_4">"$#REF!.$AD$11:$AE$57"</definedName>
    <definedName name="DADOS_21_4_1">"$#REF!.$AD$11:$AE$26"</definedName>
    <definedName name="DADOS_21_5">"$#REF!.$AD$11:$AE$57"</definedName>
    <definedName name="DADOS_21_5_1">"$#REF!.$AD$11:$AE$26"</definedName>
    <definedName name="DADOS_21_6">"$#REF!.$AD$11:$AE$57"</definedName>
    <definedName name="DADOS_21_6_1">"$#REF!.$AD$11:$AE$26"</definedName>
    <definedName name="DADOS_21_7">"$#REF!.$AD$11:$AE$57"</definedName>
    <definedName name="DADOS_21_7_1">"$#REF!.$AD$11:$AE$26"</definedName>
    <definedName name="DADOS_21_9">"$#REF!.$AD$11:$AE$57"</definedName>
    <definedName name="DADOS_29">"$#REF!.$AD$11:$AE$26"</definedName>
    <definedName name="DADOS_3">"$#REF!.$AH$5:$AI$41"</definedName>
    <definedName name="DADOS_3_1">"$#REF!.$M$5:$N$28"</definedName>
    <definedName name="DADOS_3_1_1">"$#REF!.$M$5:$N$28"</definedName>
    <definedName name="DADOS_3_29">"$#REF!.$AH$5:$AI$41"</definedName>
    <definedName name="DADOS_4">"$#REF!.$AD$11:$AE$38"</definedName>
    <definedName name="DADOS_4_1">"$#REF!.$M$5:$N$28"</definedName>
    <definedName name="DADOS_4_1_1">"$#REF!.$M$5:$N$28"</definedName>
    <definedName name="DADOS_4_29">"$#REF!.$AD$11:$AE$26"</definedName>
    <definedName name="DADOS_5">"$#REF!.$AD$11:$AE$38"</definedName>
    <definedName name="DADOS_5_1">"$#REF!.$AD$11:$AE$26"</definedName>
    <definedName name="DADOS_6">"$#REF!.$AD$11:$AE$38"</definedName>
    <definedName name="DADOS_6_1">"$#REF!.$AD$11:$AE$26"</definedName>
    <definedName name="DADOS_7">"$#REF!.$AD$11:$AE$38"</definedName>
    <definedName name="DADOS_7_1">"$#REF!.$AD$11:$AE$38"</definedName>
    <definedName name="DADOS_7_1_1">"$#REF!.$AD$11:$AE$26"</definedName>
    <definedName name="DADOS_7_29">"$#REF!.$AD$11:$AE$26"</definedName>
    <definedName name="DADOS_8">"$#REF!.$AD$11:$AE$38"</definedName>
    <definedName name="DADOS_8_29">"$#REF!.$AD$11:$AE$26"</definedName>
    <definedName name="DADOS_9">"$#REF!.$AD$11:$AE$38"</definedName>
    <definedName name="DADOS_9_1">"$#REF!.$AD$11:$AE$38"</definedName>
    <definedName name="DADOS_9_29">"$#REF!.$AD$11:$AE$26"</definedName>
    <definedName name="Excel_BuiltIn__FilterDatabase_1">#REF!</definedName>
    <definedName name="Excel_BuiltIn__FilterDatabase_1_2">#REF!</definedName>
    <definedName name="Excel_BuiltIn_Print_Area_11_1">"$#REF!.$A$5:$AI$34"</definedName>
    <definedName name="Excel_BuiltIn_Print_Area_11_1_1">"$#REF!.$A$1:$AL$33"</definedName>
    <definedName name="Excel_BuiltIn_Print_Area_11_1_1_1">"$#REF!.$A$1:$AL$33"</definedName>
    <definedName name="Excel_BuiltIn_Print_Area_11_1_29">"$#REF!.$A$5:$AI$24"</definedName>
    <definedName name="Excel_BuiltIn_Print_Area_14_1">"$#REF!.$A$5:$F$64"</definedName>
    <definedName name="Excel_BuiltIn_Print_Area_14_1_1">"$#REF!.$A$5:$F$38"</definedName>
    <definedName name="Excel_BuiltIn_Print_Area_14_10">"$#REF!.$A$1:$F$70"</definedName>
    <definedName name="Excel_BuiltIn_Print_Area_14_11">"$#REF!.$A$1:$F$70"</definedName>
    <definedName name="Excel_BuiltIn_Print_Area_14_12">"$#REF!.$A$1:$F$70"</definedName>
    <definedName name="Excel_BuiltIn_Print_Area_14_3">"$#REF!.$A$1:$F$70"</definedName>
    <definedName name="Excel_BuiltIn_Print_Area_14_3_1">"$#REF!.$A$1:$F$70"</definedName>
    <definedName name="Excel_BuiltIn_Print_Area_14_4">"$#REF!.$A$1:$F$70"</definedName>
    <definedName name="Excel_BuiltIn_Print_Area_14_4_1">"$#REF!.$A$1:$F$70"</definedName>
    <definedName name="Excel_BuiltIn_Print_Area_14_5">"$#REF!.$A$1:$F$70"</definedName>
    <definedName name="Excel_BuiltIn_Print_Area_14_5_1">"$#REF!.$A$1:$F$70"</definedName>
    <definedName name="Excel_BuiltIn_Print_Area_14_6">"$#REF!.$A$1:$F$70"</definedName>
    <definedName name="Excel_BuiltIn_Print_Area_14_6_1">"$#REF!.$A$1:$F$70"</definedName>
    <definedName name="Excel_BuiltIn_Print_Area_14_7">"$#REF!.$A$1:$F$70"</definedName>
    <definedName name="Excel_BuiltIn_Print_Area_14_7_1">"$#REF!.$A$1:$F$70"</definedName>
    <definedName name="Excel_BuiltIn_Print_Area_14_9">"$#REF!.$A$1:$F$70"</definedName>
    <definedName name="Excel_BuiltIn_Print_Area_15_1">"$#REF!.$A$1:$F$126"</definedName>
    <definedName name="Excel_BuiltIn_Print_Area_15_1_1">"$#REF!.$A$5:$F$106"</definedName>
    <definedName name="Excel_BuiltIn_Print_Area_15_1_1_1">"$#REF!.$A$5:$F$84"</definedName>
    <definedName name="Excel_BuiltIn_Print_Area_15_1_29">"$#REF!.$A$1:$F$126"</definedName>
    <definedName name="Excel_BuiltIn_Print_Area_16_1">"$#REF!.$A$5:$M$66"</definedName>
    <definedName name="Excel_BuiltIn_Print_Area_16_1_1">"$#REF!.$A$5:$M$39"</definedName>
    <definedName name="Excel_BuiltIn_Print_Area_16_10">"$#REF!.$A$1:$P$72"</definedName>
    <definedName name="Excel_BuiltIn_Print_Area_16_11">"$#REF!.$A$1:$P$72"</definedName>
    <definedName name="Excel_BuiltIn_Print_Area_16_12">"$#REF!.$A$1:$P$72"</definedName>
    <definedName name="Excel_BuiltIn_Print_Area_16_3">"$#REF!.$A$1:$P$72"</definedName>
    <definedName name="Excel_BuiltIn_Print_Area_16_3_1">"$#REF!.$A$1:$P$72"</definedName>
    <definedName name="Excel_BuiltIn_Print_Area_16_4">"$#REF!.$A$1:$P$72"</definedName>
    <definedName name="Excel_BuiltIn_Print_Area_16_4_1">"$#REF!.$A$1:$P$72"</definedName>
    <definedName name="Excel_BuiltIn_Print_Area_16_5">"$#REF!.$A$1:$P$72"</definedName>
    <definedName name="Excel_BuiltIn_Print_Area_16_5_1">"$#REF!.$A$1:$P$72"</definedName>
    <definedName name="Excel_BuiltIn_Print_Area_16_6">"$#REF!.$A$1:$P$72"</definedName>
    <definedName name="Excel_BuiltIn_Print_Area_16_6_1">"$#REF!.$A$1:$P$72"</definedName>
    <definedName name="Excel_BuiltIn_Print_Area_16_7">"$#REF!.$A$1:$P$72"</definedName>
    <definedName name="Excel_BuiltIn_Print_Area_16_7_1">"$#REF!.$A$1:$P$72"</definedName>
    <definedName name="Excel_BuiltIn_Print_Area_16_9">"$#REF!.$A$1:$P$72"</definedName>
    <definedName name="Excel_BuiltIn_Print_Area_2_1">#REF!</definedName>
    <definedName name="Excel_BuiltIn_Print_Area_21_1">"$#REF!.$A$5:$K$34"</definedName>
    <definedName name="Excel_BuiltIn_Print_Area_21_1_10">"$#REF!.$A$5:$K$38"</definedName>
    <definedName name="Excel_BuiltIn_Print_Area_21_1_11">"$#REF!.$A$5:$K$63"</definedName>
    <definedName name="Excel_BuiltIn_Print_Area_21_1_12">"$#REF!.$A$5:$K$38"</definedName>
    <definedName name="Excel_BuiltIn_Print_Area_21_1_29">"$#REF!.$A$5:$K$24"</definedName>
    <definedName name="Excel_BuiltIn_Print_Area_21_1_3">"$#REF!.$A$5:$K$63"</definedName>
    <definedName name="Excel_BuiltIn_Print_Area_21_1_3_1">"$#REF!.$A$5:$K$38"</definedName>
    <definedName name="Excel_BuiltIn_Print_Area_21_1_4">"$#REF!.$A$5:$K$63"</definedName>
    <definedName name="Excel_BuiltIn_Print_Area_21_1_4_1">"$#REF!.$A$5:$K$38"</definedName>
    <definedName name="Excel_BuiltIn_Print_Area_21_1_5">"$#REF!.$A$5:$K$63"</definedName>
    <definedName name="Excel_BuiltIn_Print_Area_21_1_5_1">"$#REF!.$A$5:$K$38"</definedName>
    <definedName name="Excel_BuiltIn_Print_Area_21_1_6">"$#REF!.$A$5:$K$63"</definedName>
    <definedName name="Excel_BuiltIn_Print_Area_21_1_6_1">"$#REF!.$A$5:$K$38"</definedName>
    <definedName name="Excel_BuiltIn_Print_Area_21_1_7">"$#REF!.$A$5:$K$63"</definedName>
    <definedName name="Excel_BuiltIn_Print_Area_21_1_7_1">"$#REF!.$A$5:$K$38"</definedName>
    <definedName name="Excel_BuiltIn_Print_Area_21_1_9">"$#REF!.$A$5:$K$63"</definedName>
    <definedName name="Excel_BuiltIn_Print_Area_26_1">"$#REF!.$A$5:$AO$37"</definedName>
    <definedName name="Excel_BuiltIn_Print_Area_26_1_1">"$#REF!.$A$5:$K$62"</definedName>
    <definedName name="Excel_BuiltIn_Print_Area_26_1_1_1">"$#REF!.$A$5:$K$31"</definedName>
    <definedName name="Excel_BuiltIn_Print_Area_26_1_29">"$#REF!.$A$5:$AO$26"</definedName>
    <definedName name="Excel_BuiltIn_Print_Area_27_1">"$#REF!.$A$5:$F$64"</definedName>
    <definedName name="Excel_BuiltIn_Print_Area_27_1_1">"$#REF!.$A$5:$I$60"</definedName>
    <definedName name="Excel_BuiltIn_Print_Area_27_1_29">"$#REF!.$A$5:$I$29"</definedName>
    <definedName name="Excel_BuiltIn_Print_Area_29_1">#REF!</definedName>
    <definedName name="Excel_BuiltIn_Print_Area_29_1_1">"$#REF!.$A$5:$I$60"</definedName>
    <definedName name="Excel_BuiltIn_Print_Area_29_1_29">"$#REF!.$A$5:$I$29"</definedName>
    <definedName name="Excel_BuiltIn_Print_Area_3_1">"$#REF!.$A$1:$J$15"</definedName>
    <definedName name="Excel_BuiltIn_Print_Area_30_1">#REF!</definedName>
    <definedName name="Excel_BuiltIn_Print_Area_30_1_1">"$#REF!.$A$5:$I$60"</definedName>
    <definedName name="Excel_BuiltIn_Print_Area_30_1_29">"$#REF!.$A$5:$I$29"</definedName>
    <definedName name="Excel_BuiltIn_Print_Area_31_1">#REF!</definedName>
    <definedName name="Excel_BuiltIn_Print_Area_31_1_1">"$#REF!.$A$5:$G$60"</definedName>
    <definedName name="Excel_BuiltIn_Print_Area_31_1_29">"$#REF!.$A$5:$G$29"</definedName>
    <definedName name="Excel_BuiltIn_Print_Area_32_1">#REF!</definedName>
    <definedName name="Excel_BuiltIn_Print_Area_33_1">#REF!</definedName>
    <definedName name="Excel_BuiltIn_Print_Area_34_1">#REF!</definedName>
    <definedName name="Excel_BuiltIn_Print_Area_35_1">#REF!</definedName>
    <definedName name="Excel_BuiltIn_Print_Area_36_1">#REF!</definedName>
    <definedName name="Excel_BuiltIn_Print_Area_37_1">#REF!</definedName>
    <definedName name="Excel_BuiltIn_Print_Area_38_1">#REF!</definedName>
    <definedName name="Excel_BuiltIn_Print_Area_4_1">#REF!</definedName>
    <definedName name="Excel_BuiltIn_Print_Area_4_1_1">"$#REF!.$A$1:$J$40"</definedName>
    <definedName name="Excel_BuiltIn_Print_Area_49_1">"$#REF!.$A$5:$F$63"</definedName>
    <definedName name="Excel_BuiltIn_Print_Area_49_29">"$#REF!.$A$5:$F$34"</definedName>
    <definedName name="Excel_BuiltIn_Print_Area_5_1">"$#REF!.$A$5:$G$22"</definedName>
    <definedName name="Excel_BuiltIn_Print_Area_5_1_1">"$#REF!.$A$1:$J$13"</definedName>
    <definedName name="Excel_BuiltIn_Print_Area_5_1_29">"$#REF!.$A$5:$G$22"</definedName>
    <definedName name="Excel_BuiltIn_Print_Area_9_1">"$#REF!.$A$5:$F$62"</definedName>
    <definedName name="Excel_BuiltIn_Print_Area_9_1_10">"$#REF!.$A$1:$G$49"</definedName>
    <definedName name="Excel_BuiltIn_Print_Area_9_1_11">"$#REF!.$A$1:$G$49"</definedName>
    <definedName name="Excel_BuiltIn_Print_Area_9_1_12">"$#REF!.$A$1:$G$49"</definedName>
    <definedName name="Excel_BuiltIn_Print_Area_9_1_29">"$#REF!.$A$5:$F$31"</definedName>
    <definedName name="Excel_BuiltIn_Print_Area_9_1_3">"$#REF!.$A$1:$G$49"</definedName>
    <definedName name="Excel_BuiltIn_Print_Area_9_1_3_1">"$#REF!.$A$1:$G$49"</definedName>
    <definedName name="Excel_BuiltIn_Print_Area_9_1_4">"$#REF!.$A$1:$G$49"</definedName>
    <definedName name="Excel_BuiltIn_Print_Area_9_1_4_1">"$#REF!.$A$1:$G$49"</definedName>
    <definedName name="Excel_BuiltIn_Print_Area_9_1_5">"$#REF!.$A$1:$G$49"</definedName>
    <definedName name="Excel_BuiltIn_Print_Area_9_1_5_1">"$#REF!.$A$1:$G$49"</definedName>
    <definedName name="Excel_BuiltIn_Print_Area_9_1_6">"$#REF!.$A$1:$G$49"</definedName>
    <definedName name="Excel_BuiltIn_Print_Area_9_1_6_1">"$#REF!.$A$1:$G$49"</definedName>
    <definedName name="Excel_BuiltIn_Print_Area_9_1_7">"$#REF!.$A$1:$G$49"</definedName>
    <definedName name="Excel_BuiltIn_Print_Area_9_1_7_1">"$#REF!.$A$1:$G$49"</definedName>
    <definedName name="Excel_BuiltIn_Print_Area_9_1_9">"$#REF!.$A$1:$G$49"</definedName>
    <definedName name="Excel_BuiltIn_Print_Titles_14_1">"$#REF!.$A$5:$IS$14"</definedName>
    <definedName name="Excel_BuiltIn_Print_Titles_14_10">"$#REF!.$A$1:$IV$8"</definedName>
    <definedName name="Excel_BuiltIn_Print_Titles_14_11">"$#REF!.$A$1:$IV$8"</definedName>
    <definedName name="Excel_BuiltIn_Print_Titles_14_12">"$#REF!.$A$1:$IV$8"</definedName>
    <definedName name="Excel_BuiltIn_Print_Titles_14_29">"$#REF!.$A$5:$IS$14"</definedName>
    <definedName name="Excel_BuiltIn_Print_Titles_14_3">"$#REF!.$A$1:$IV$8"</definedName>
    <definedName name="Excel_BuiltIn_Print_Titles_14_3_1">"$#REF!.$A$1:$IV$8"</definedName>
    <definedName name="Excel_BuiltIn_Print_Titles_14_4">"$#REF!.$A$1:$IV$8"</definedName>
    <definedName name="Excel_BuiltIn_Print_Titles_14_4_1">"$#REF!.$A$1:$IV$8"</definedName>
    <definedName name="Excel_BuiltIn_Print_Titles_14_5">"$#REF!.$A$1:$IV$8"</definedName>
    <definedName name="Excel_BuiltIn_Print_Titles_14_5_1">"$#REF!.$A$1:$IV$8"</definedName>
    <definedName name="Excel_BuiltIn_Print_Titles_14_6">"$#REF!.$A$1:$IV$8"</definedName>
    <definedName name="Excel_BuiltIn_Print_Titles_14_6_1">"$#REF!.$A$1:$IV$8"</definedName>
    <definedName name="Excel_BuiltIn_Print_Titles_14_7">"$#REF!.$A$1:$IV$8"</definedName>
    <definedName name="Excel_BuiltIn_Print_Titles_14_7_1">"$#REF!.$A$1:$IV$8"</definedName>
    <definedName name="Excel_BuiltIn_Print_Titles_14_9">"$#REF!.$A$1:$IV$8"</definedName>
    <definedName name="Excel_BuiltIn_Print_Titles_15_1">"$#REF!.$A$5:$IS$14"</definedName>
    <definedName name="Excel_BuiltIn_Print_Titles_15_10">"$#REF!.$A$1:$IV$8"</definedName>
    <definedName name="Excel_BuiltIn_Print_Titles_15_11">"$#REF!.$A$1:$IV$8"</definedName>
    <definedName name="Excel_BuiltIn_Print_Titles_15_12">"$#REF!.$A$1:$IV$8"</definedName>
    <definedName name="Excel_BuiltIn_Print_Titles_15_29">"$#REF!.$A$5:$IS$14"</definedName>
    <definedName name="Excel_BuiltIn_Print_Titles_15_3">"$#REF!.$A$1:$IV$8"</definedName>
    <definedName name="Excel_BuiltIn_Print_Titles_15_3_1">"$#REF!.$A$1:$IV$8"</definedName>
    <definedName name="Excel_BuiltIn_Print_Titles_15_4">"$#REF!.$A$1:$IV$8"</definedName>
    <definedName name="Excel_BuiltIn_Print_Titles_15_4_1">"$#REF!.$A$1:$IV$8"</definedName>
    <definedName name="Excel_BuiltIn_Print_Titles_15_5">"$#REF!.$A$1:$IV$8"</definedName>
    <definedName name="Excel_BuiltIn_Print_Titles_15_5_1">"$#REF!.$A$1:$IV$8"</definedName>
    <definedName name="Excel_BuiltIn_Print_Titles_15_6">"$#REF!.$A$1:$IV$8"</definedName>
    <definedName name="Excel_BuiltIn_Print_Titles_15_6_1">"$#REF!.$A$1:$IV$8"</definedName>
    <definedName name="Excel_BuiltIn_Print_Titles_15_7">"$#REF!.$A$1:$IV$8"</definedName>
    <definedName name="Excel_BuiltIn_Print_Titles_15_7_1">"$#REF!.$A$1:$IV$8"</definedName>
    <definedName name="Excel_BuiltIn_Print_Titles_15_9">"$#REF!.$A$1:$IV$8"</definedName>
    <definedName name="Excel_BuiltIn_Print_Titles_16_1">"$#REF!.$A$5:$IS$14"</definedName>
    <definedName name="Excel_BuiltIn_Print_Titles_16_10">"$#REF!.$A$1:$IV$8"</definedName>
    <definedName name="Excel_BuiltIn_Print_Titles_16_11">"$#REF!.$A$1:$IV$8"</definedName>
    <definedName name="Excel_BuiltIn_Print_Titles_16_12">"$#REF!.$A$1:$IV$8"</definedName>
    <definedName name="Excel_BuiltIn_Print_Titles_16_29">"$#REF!.$A$5:$IS$14"</definedName>
    <definedName name="Excel_BuiltIn_Print_Titles_16_3">"$#REF!.$A$1:$IV$8"</definedName>
    <definedName name="Excel_BuiltIn_Print_Titles_16_3_1">"$#REF!.$A$1:$IV$8"</definedName>
    <definedName name="Excel_BuiltIn_Print_Titles_16_4">"$#REF!.$A$1:$IV$8"</definedName>
    <definedName name="Excel_BuiltIn_Print_Titles_16_4_1">"$#REF!.$A$1:$IV$8"</definedName>
    <definedName name="Excel_BuiltIn_Print_Titles_16_5">"$#REF!.$A$1:$IV$8"</definedName>
    <definedName name="Excel_BuiltIn_Print_Titles_16_5_1">"$#REF!.$A$1:$IV$8"</definedName>
    <definedName name="Excel_BuiltIn_Print_Titles_16_6">"$#REF!.$A$1:$IV$8"</definedName>
    <definedName name="Excel_BuiltIn_Print_Titles_16_6_1">"$#REF!.$A$1:$IV$8"</definedName>
    <definedName name="Excel_BuiltIn_Print_Titles_16_7">"$#REF!.$A$1:$IV$8"</definedName>
    <definedName name="Excel_BuiltIn_Print_Titles_16_7_1">"$#REF!.$A$1:$IV$8"</definedName>
    <definedName name="Excel_BuiltIn_Print_Titles_16_9">"$#REF!.$A$1:$IV$8"</definedName>
    <definedName name="Excel_BuiltIn_Print_Titles_2_1">#REF!</definedName>
    <definedName name="Excel_BuiltIn_Print_Titles_3_1">"$#REF!.$A$1:$IV$9"</definedName>
    <definedName name="Excel_BuiltIn_Print_Titles_5_1">#REF!</definedName>
    <definedName name="Excel_BuiltIn_Print_Titles_9_1">"$#REF!.$A$5:$IS$17"</definedName>
    <definedName name="Excel_BuiltIn_Print_Titles_9_1_10">"$#REF!.$A$1:$IV$9"</definedName>
    <definedName name="Excel_BuiltIn_Print_Titles_9_1_11">"$#REF!.$A$1:$IV$9"</definedName>
    <definedName name="Excel_BuiltIn_Print_Titles_9_1_12">"$#REF!.$A$1:$IV$9"</definedName>
    <definedName name="Excel_BuiltIn_Print_Titles_9_1_29">"$#REF!.$A$5:$IS$17"</definedName>
    <definedName name="Excel_BuiltIn_Print_Titles_9_1_3">"$#REF!.$A$1:$IV$9"</definedName>
    <definedName name="Excel_BuiltIn_Print_Titles_9_1_3_1">"$#REF!.$A$1:$IV$9"</definedName>
    <definedName name="Excel_BuiltIn_Print_Titles_9_1_4">"$#REF!.$A$1:$IV$9"</definedName>
    <definedName name="Excel_BuiltIn_Print_Titles_9_1_4_1">"$#REF!.$A$1:$IV$9"</definedName>
    <definedName name="Excel_BuiltIn_Print_Titles_9_1_5">"$#REF!.$A$1:$IV$9"</definedName>
    <definedName name="Excel_BuiltIn_Print_Titles_9_1_5_1">"$#REF!.$A$1:$IV$9"</definedName>
    <definedName name="Excel_BuiltIn_Print_Titles_9_1_6">"$#REF!.$A$1:$IV$9"</definedName>
    <definedName name="Excel_BuiltIn_Print_Titles_9_1_6_1">"$#REF!.$A$1:$IV$9"</definedName>
    <definedName name="Excel_BuiltIn_Print_Titles_9_1_7">"$#REF!.$A$1:$IV$9"</definedName>
    <definedName name="Excel_BuiltIn_Print_Titles_9_1_7_1">"$#REF!.$A$1:$IV$9"</definedName>
    <definedName name="Excel_BuiltIn_Print_Titles_9_1_9">"$#REF!.$A$1:$IV$9"</definedName>
    <definedName name="EXTRA_CONTRATUAL">"$#REF!.$A$14:$F$90"</definedName>
    <definedName name="EXTRA_CONTRATUAL_10">"$#REF!.$A$14:$F$90"</definedName>
    <definedName name="EXTRA_CONTRATUAL_10_1">"$#REF!.$A$14:$F$69"</definedName>
    <definedName name="EXTRA_CONTRATUAL_10_10">"$#REF!.$A$14:$F$71"</definedName>
    <definedName name="EXTRA_CONTRATUAL_10_11">"$#REF!.$A$14:$F$92"</definedName>
    <definedName name="EXTRA_CONTRATUAL_10_12">"$#REF!.$A$14:$F$71"</definedName>
    <definedName name="EXTRA_CONTRATUAL_10_19">"$#REF!.$A$14:$F$91"</definedName>
    <definedName name="EXTRA_CONTRATUAL_10_19_29">"$#REF!.$A$14:$F$70"</definedName>
    <definedName name="EXTRA_CONTRATUAL_10_29">"$#REF!.$A$14:$F$71"</definedName>
    <definedName name="EXTRA_CONTRATUAL_10_3">"$#REF!.$A$8:$F$105"</definedName>
    <definedName name="EXTRA_CONTRATUAL_10_3_1">"$#REF!.$A$8:$F$105"</definedName>
    <definedName name="EXTRA_CONTRATUAL_10_4">"$#REF!.$A$14:$F$92"</definedName>
    <definedName name="EXTRA_CONTRATUAL_10_4_1">"$#REF!.$A$14:$F$71"</definedName>
    <definedName name="EXTRA_CONTRATUAL_10_5">"$#REF!.$A$14:$F$92"</definedName>
    <definedName name="EXTRA_CONTRATUAL_10_5_1">"$#REF!.$A$14:$F$71"</definedName>
    <definedName name="EXTRA_CONTRATUAL_10_6">"$#REF!.$A$14:$F$92"</definedName>
    <definedName name="EXTRA_CONTRATUAL_10_6_1">"$#REF!.$A$14:$F$71"</definedName>
    <definedName name="EXTRA_CONTRATUAL_10_7">"$#REF!.$A$14:$F$92"</definedName>
    <definedName name="EXTRA_CONTRATUAL_10_7_1">"$#REF!.$A$14:$F$71"</definedName>
    <definedName name="EXTRA_CONTRATUAL_10_9">"$#REF!.$A$14:$F$92"</definedName>
    <definedName name="EXTRA_CONTRATUAL_11">"$#REF!.$A$14:$F$92"</definedName>
    <definedName name="EXTRA_CONTRATUAL_12">"$#REF!.$A$14:$F$71"</definedName>
    <definedName name="EXTRA_CONTRATUAL_17">"$#REF!.$A$14:$F$90"</definedName>
    <definedName name="EXTRA_CONTRATUAL_17_10">"$#REF!.$A$14:$F$71"</definedName>
    <definedName name="EXTRA_CONTRATUAL_17_11">"$#REF!.$A$14:$F$92"</definedName>
    <definedName name="EXTRA_CONTRATUAL_17_12">"$#REF!.$A$14:$F$71"</definedName>
    <definedName name="EXTRA_CONTRATUAL_17_19">"$#REF!.$A$14:$F$91"</definedName>
    <definedName name="EXTRA_CONTRATUAL_17_19_29">"$#REF!.$A$14:$F$70"</definedName>
    <definedName name="EXTRA_CONTRATUAL_17_29">"$#REF!.$A$14:$F$69"</definedName>
    <definedName name="EXTRA_CONTRATUAL_17_3">"$#REF!.$A$8:$F$105"</definedName>
    <definedName name="EXTRA_CONTRATUAL_17_3_1">"$#REF!.$A$8:$F$105"</definedName>
    <definedName name="EXTRA_CONTRATUAL_17_4">"$#REF!.$A$14:$F$92"</definedName>
    <definedName name="EXTRA_CONTRATUAL_17_4_1">"$#REF!.$A$14:$F$71"</definedName>
    <definedName name="EXTRA_CONTRATUAL_17_5">"$#REF!.$A$14:$F$92"</definedName>
    <definedName name="EXTRA_CONTRATUAL_17_5_1">"$#REF!.$A$14:$F$71"</definedName>
    <definedName name="EXTRA_CONTRATUAL_17_6">"$#REF!.$A$14:$F$92"</definedName>
    <definedName name="EXTRA_CONTRATUAL_17_6_1">"$#REF!.$A$14:$F$71"</definedName>
    <definedName name="EXTRA_CONTRATUAL_17_7">"$#REF!.$A$14:$F$92"</definedName>
    <definedName name="EXTRA_CONTRATUAL_17_7_1">"$#REF!.$A$14:$F$71"</definedName>
    <definedName name="EXTRA_CONTRATUAL_17_9">"$#REF!.$A$14:$F$92"</definedName>
    <definedName name="EXTRA_CONTRATUAL_19">"$#REF!.$A$14:$F$91"</definedName>
    <definedName name="EXTRA_CONTRATUAL_19_29">"$#REF!.$A$14:$F$70"</definedName>
    <definedName name="EXTRA_CONTRATUAL_29">"$#REF!.$A$14:$F$69"</definedName>
    <definedName name="EXTRA_CONTRATUAL_3">"$#REF!.$A$8:$F$105"</definedName>
    <definedName name="EXTRA_CONTRATUAL_3_1">"$#REF!.$A$8:$F$105"</definedName>
    <definedName name="EXTRA_CONTRATUAL_4">"$#REF!.$A$14:$F$92"</definedName>
    <definedName name="EXTRA_CONTRATUAL_4_1">"$#REF!.$A$14:$F$71"</definedName>
    <definedName name="EXTRA_CONTRATUAL_5">"$#REF!.$A$14:$F$92"</definedName>
    <definedName name="EXTRA_CONTRATUAL_5_1">"$#REF!.$A$14:$F$71"</definedName>
    <definedName name="EXTRA_CONTRATUAL_6">"$#REF!.$A$14:$F$92"</definedName>
    <definedName name="EXTRA_CONTRATUAL_6_1">"$#REF!.$A$14:$F$90"</definedName>
    <definedName name="EXTRA_CONTRATUAL_6_1_1">"$#REF!.$A$14:$F$69"</definedName>
    <definedName name="EXTRA_CONTRATUAL_6_10">"$#REF!.$A$14:$F$71"</definedName>
    <definedName name="EXTRA_CONTRATUAL_6_11">"$#REF!.$A$14:$F$92"</definedName>
    <definedName name="EXTRA_CONTRATUAL_6_12">"$#REF!.$A$14:$F$71"</definedName>
    <definedName name="EXTRA_CONTRATUAL_6_19">"$#REF!.$A$14:$F$91"</definedName>
    <definedName name="EXTRA_CONTRATUAL_6_19_29">"$#REF!.$A$14:$F$70"</definedName>
    <definedName name="EXTRA_CONTRATUAL_6_29">"$#REF!.$A$14:$F$71"</definedName>
    <definedName name="EXTRA_CONTRATUAL_6_3">"$#REF!.$A$8:$F$105"</definedName>
    <definedName name="EXTRA_CONTRATUAL_6_3_1">"$#REF!.$A$8:$F$105"</definedName>
    <definedName name="EXTRA_CONTRATUAL_6_4">"$#REF!.$A$14:$F$92"</definedName>
    <definedName name="EXTRA_CONTRATUAL_6_4_1">"$#REF!.$A$14:$F$71"</definedName>
    <definedName name="EXTRA_CONTRATUAL_6_5">"$#REF!.$A$14:$F$92"</definedName>
    <definedName name="EXTRA_CONTRATUAL_6_5_1">"$#REF!.$A$14:$F$71"</definedName>
    <definedName name="EXTRA_CONTRATUAL_6_6">"$#REF!.$A$14:$F$92"</definedName>
    <definedName name="EXTRA_CONTRATUAL_6_6_1">"$#REF!.$A$14:$F$71"</definedName>
    <definedName name="EXTRA_CONTRATUAL_6_7">"$#REF!.$A$14:$F$92"</definedName>
    <definedName name="EXTRA_CONTRATUAL_6_7_1">"$#REF!.$A$14:$F$71"</definedName>
    <definedName name="EXTRA_CONTRATUAL_6_9">"$#REF!.$A$14:$F$92"</definedName>
    <definedName name="EXTRA_CONTRATUAL_7">"$#REF!.$A$14:$F$92"</definedName>
    <definedName name="EXTRA_CONTRATUAL_7_1">"$#REF!.$A$14:$F$90"</definedName>
    <definedName name="EXTRA_CONTRATUAL_7_1_1">"$#REF!.$A$14:$F$69"</definedName>
    <definedName name="EXTRA_CONTRATUAL_7_10">"$#REF!.$A$14:$F$71"</definedName>
    <definedName name="EXTRA_CONTRATUAL_7_11">"$#REF!.$A$14:$F$92"</definedName>
    <definedName name="EXTRA_CONTRATUAL_7_12">"$#REF!.$A$14:$F$71"</definedName>
    <definedName name="EXTRA_CONTRATUAL_7_19">"$#REF!.$A$14:$F$91"</definedName>
    <definedName name="EXTRA_CONTRATUAL_7_19_29">"$#REF!.$A$14:$F$70"</definedName>
    <definedName name="EXTRA_CONTRATUAL_7_29">"$#REF!.$A$14:$F$71"</definedName>
    <definedName name="EXTRA_CONTRATUAL_7_3">"$#REF!.$A$8:$F$105"</definedName>
    <definedName name="EXTRA_CONTRATUAL_7_3_1">"$#REF!.$A$8:$F$105"</definedName>
    <definedName name="EXTRA_CONTRATUAL_7_4">"$#REF!.$A$14:$F$92"</definedName>
    <definedName name="EXTRA_CONTRATUAL_7_4_1">"$#REF!.$A$14:$F$71"</definedName>
    <definedName name="EXTRA_CONTRATUAL_7_5">"$#REF!.$A$14:$F$92"</definedName>
    <definedName name="EXTRA_CONTRATUAL_7_5_1">"$#REF!.$A$14:$F$71"</definedName>
    <definedName name="EXTRA_CONTRATUAL_7_6">"$#REF!.$A$14:$F$92"</definedName>
    <definedName name="EXTRA_CONTRATUAL_7_6_1">"$#REF!.$A$14:$F$71"</definedName>
    <definedName name="EXTRA_CONTRATUAL_7_7">"$#REF!.$A$14:$F$92"</definedName>
    <definedName name="EXTRA_CONTRATUAL_7_7_1">"$#REF!.$A$14:$F$71"</definedName>
    <definedName name="EXTRA_CONTRATUAL_7_9">"$#REF!.$A$14:$F$92"</definedName>
    <definedName name="EXTRA_CONTRATUAL_8">"$#REF!.$A$14:$F$90"</definedName>
    <definedName name="EXTRA_CONTRATUAL_8_10">"$#REF!.$A$14:$F$71"</definedName>
    <definedName name="EXTRA_CONTRATUAL_8_11">"$#REF!.$A$14:$F$92"</definedName>
    <definedName name="EXTRA_CONTRATUAL_8_12">"$#REF!.$A$14:$F$71"</definedName>
    <definedName name="EXTRA_CONTRATUAL_8_19">"$#REF!.$A$14:$F$91"</definedName>
    <definedName name="EXTRA_CONTRATUAL_8_19_29">"$#REF!.$A$14:$F$70"</definedName>
    <definedName name="EXTRA_CONTRATUAL_8_29">"$#REF!.$A$14:$F$69"</definedName>
    <definedName name="EXTRA_CONTRATUAL_8_3">"$#REF!.$A$8:$F$105"</definedName>
    <definedName name="EXTRA_CONTRATUAL_8_3_1">"$#REF!.$A$8:$F$105"</definedName>
    <definedName name="EXTRA_CONTRATUAL_8_4">"$#REF!.$A$14:$F$92"</definedName>
    <definedName name="EXTRA_CONTRATUAL_8_4_1">"$#REF!.$A$14:$F$71"</definedName>
    <definedName name="EXTRA_CONTRATUAL_8_5">"$#REF!.$A$14:$F$92"</definedName>
    <definedName name="EXTRA_CONTRATUAL_8_5_1">"$#REF!.$A$14:$F$71"</definedName>
    <definedName name="EXTRA_CONTRATUAL_8_6">"$#REF!.$A$14:$F$92"</definedName>
    <definedName name="EXTRA_CONTRATUAL_8_6_1">"$#REF!.$A$14:$F$71"</definedName>
    <definedName name="EXTRA_CONTRATUAL_8_7">"$#REF!.$A$14:$F$92"</definedName>
    <definedName name="EXTRA_CONTRATUAL_8_7_1">"$#REF!.$A$14:$F$71"</definedName>
    <definedName name="EXTRA_CONTRATUAL_8_9">"$#REF!.$A$14:$F$92"</definedName>
    <definedName name="EXTRA_CONTRATUAL_9">"$#REF!.$A$14:$F$92"</definedName>
    <definedName name="EXTRA_CONTRATUAL_9_1">"$#REF!.$A$14:$F$90"</definedName>
    <definedName name="EXTRA_CONTRATUAL_9_10">"$#REF!.$A$14:$F$71"</definedName>
    <definedName name="EXTRA_CONTRATUAL_9_11">"$#REF!.$A$14:$F$92"</definedName>
    <definedName name="EXTRA_CONTRATUAL_9_12">"$#REF!.$A$14:$F$71"</definedName>
    <definedName name="EXTRA_CONTRATUAL_9_19">"$#REF!.$A$14:$F$91"</definedName>
    <definedName name="EXTRA_CONTRATUAL_9_19_29">"$#REF!.$A$14:$F$70"</definedName>
    <definedName name="EXTRA_CONTRATUAL_9_29">"$#REF!.$A$14:$F$69"</definedName>
    <definedName name="EXTRA_CONTRATUAL_9_3">"$#REF!.$A$8:$F$105"</definedName>
    <definedName name="EXTRA_CONTRATUAL_9_3_1">"$#REF!.$A$8:$F$105"</definedName>
    <definedName name="EXTRA_CONTRATUAL_9_4">"$#REF!.$A$14:$F$92"</definedName>
    <definedName name="EXTRA_CONTRATUAL_9_4_1">"$#REF!.$A$14:$F$71"</definedName>
    <definedName name="EXTRA_CONTRATUAL_9_5">"$#REF!.$A$14:$F$92"</definedName>
    <definedName name="EXTRA_CONTRATUAL_9_5_1">"$#REF!.$A$14:$F$71"</definedName>
    <definedName name="EXTRA_CONTRATUAL_9_6">"$#REF!.$A$14:$F$92"</definedName>
    <definedName name="EXTRA_CONTRATUAL_9_6_1">"$#REF!.$A$14:$F$71"</definedName>
    <definedName name="EXTRA_CONTRATUAL_9_7">"$#REF!.$A$14:$F$92"</definedName>
    <definedName name="EXTRA_CONTRATUAL_9_7_1">"$#REF!.$A$14:$F$71"</definedName>
    <definedName name="EXTRA_CONTRATUAL_9_9">"$#REF!.$A$14:$F$92"</definedName>
    <definedName name="ÍNDICES" localSheetId="5">'[1]Índices de Reajustamento'!$B$2:$O$14</definedName>
    <definedName name="ÍNDICES">'[2]Índices de Reajustamento'!$B$2:$O$14</definedName>
    <definedName name="ÍNDICES_10" localSheetId="5">'[1]Índices de Reajustamento'!$B$2:$O$14</definedName>
    <definedName name="ÍNDICES_10">'[2]Índices de Reajustamento'!$B$2:$O$14</definedName>
    <definedName name="ÍNDICES_17" localSheetId="5">'[1]Índices de Reajustamento'!$B$2:$O$14</definedName>
    <definedName name="ÍNDICES_17">'[2]Índices de Reajustamento'!$B$2:$O$14</definedName>
    <definedName name="ÍNDICES_6" localSheetId="5">'[1]Índices de Reajustamento'!$B$2:$O$14</definedName>
    <definedName name="ÍNDICES_6">'[2]Índices de Reajustamento'!$B$2:$O$14</definedName>
    <definedName name="ÍNDICES_7" localSheetId="5">'[1]Índices de Reajustamento'!$B$2:$O$14</definedName>
    <definedName name="ÍNDICES_7">'[2]Índices de Reajustamento'!$B$2:$O$14</definedName>
    <definedName name="ÍNDICES_8" localSheetId="5">'[1]Índices de Reajustamento'!$B$2:$O$14</definedName>
    <definedName name="ÍNDICES_8">'[2]Índices de Reajustamento'!$B$2:$O$14</definedName>
    <definedName name="ÍNDICES_9" localSheetId="5">'[1]Índices de Reajustamento'!$B$2:$O$14</definedName>
    <definedName name="ÍNDICES_9">'[2]Índices de Reajustamento'!$B$2:$O$14</definedName>
    <definedName name="OTGYTIGY8">#REF!</definedName>
    <definedName name="PassaExtenso_10_1">NA()</definedName>
    <definedName name="PassaExtenso_11_1_1">NA()</definedName>
    <definedName name="PassaExtenso_12">NA()</definedName>
    <definedName name="PassaExtenso_21_11_1_1">NA()</definedName>
    <definedName name="PassaExtenso_21_3_1_1">NA()</definedName>
    <definedName name="PassaExtenso_21_4_1_1">NA()</definedName>
    <definedName name="PassaExtenso_21_7_1_1">NA()</definedName>
    <definedName name="PassaExtenso_25_11_1_1">NA()</definedName>
    <definedName name="PassaExtenso_25_3_1_1">NA()</definedName>
    <definedName name="PassaExtenso_25_4_1_1">NA()</definedName>
    <definedName name="PassaExtenso_25_7_1_1">NA()</definedName>
    <definedName name="PassaExtenso_34_11_1_1">NA()</definedName>
    <definedName name="PassaExtenso_34_3_1_1">NA()</definedName>
    <definedName name="PassaExtenso_34_4_1_1">NA()</definedName>
    <definedName name="PassaExtenso_34_7_1_1">NA()</definedName>
    <definedName name="PassaExtenso_38_11_1_1">NA()</definedName>
    <definedName name="PassaExtenso_38_3_1_1">NA()</definedName>
    <definedName name="PassaExtenso_38_4_1_1">NA()</definedName>
    <definedName name="PassaExtenso_38_7_1_1">NA()</definedName>
    <definedName name="PassaExtenso_4_1">NA()</definedName>
    <definedName name="PassaExtenso_5_1">NA()</definedName>
    <definedName name="PassaExtenso_6_1">NA()</definedName>
    <definedName name="PassaExtenso_7_1">NA()</definedName>
    <definedName name="PassaExtenso_9">"#NOME?"</definedName>
    <definedName name="Popular" localSheetId="5" hidden="1">{#N/A,#N/A,FALSE,"Cronograma";#N/A,#N/A,FALSE,"Cronogr. 2"}</definedName>
    <definedName name="Popular" hidden="1">{#N/A,#N/A,FALSE,"Cronograma";#N/A,#N/A,FALSE,"Cronogr. 2"}</definedName>
    <definedName name="PREÇOS">"$#REF!.$A$5:$B$9"</definedName>
    <definedName name="PREÇOS_10">"$#REF!.$A$5:$B$9"</definedName>
    <definedName name="PREÇOS_10_1">"$#REF!.$A$5:$B$9"</definedName>
    <definedName name="PREÇOS_10_10">"$#REF!.$A$5:$B$9"</definedName>
    <definedName name="PREÇOS_10_11">"$#REF!.$A$5:$B$9"</definedName>
    <definedName name="PREÇOS_10_12">"$#REF!.$A$5:$B$9"</definedName>
    <definedName name="PREÇOS_10_29">"$#REF!.$A$5:$B$9"</definedName>
    <definedName name="PREÇOS_10_3">"$#REF!.$A$1:$B$4"</definedName>
    <definedName name="PREÇOS_10_3_1">"$#REF!.$A$1:$B$4"</definedName>
    <definedName name="PREÇOS_10_4">"$#REF!.$A$5:$B$9"</definedName>
    <definedName name="PREÇOS_10_4_1">"$#REF!.$A$5:$B$9"</definedName>
    <definedName name="PREÇOS_10_5">"$#REF!.$A$5:$B$9"</definedName>
    <definedName name="PREÇOS_10_5_1">"$#REF!.$A$5:$B$9"</definedName>
    <definedName name="PREÇOS_10_6">"$#REF!.$A$5:$B$9"</definedName>
    <definedName name="PREÇOS_10_6_1">"$#REF!.$A$5:$B$9"</definedName>
    <definedName name="PREÇOS_10_7">"$#REF!.$A$5:$B$9"</definedName>
    <definedName name="PREÇOS_10_7_1">"$#REF!.$A$5:$B$9"</definedName>
    <definedName name="PREÇOS_10_9">"$#REF!.$A$5:$B$9"</definedName>
    <definedName name="PREÇOS_11">"$#REF!.$A$5:$B$9"</definedName>
    <definedName name="PREÇOS_12">"$#REF!.$A$5:$B$9"</definedName>
    <definedName name="PREÇOS_17">"$#REF!.$A$5:$B$9"</definedName>
    <definedName name="PREÇOS_17_10">"$#REF!.$A$5:$B$9"</definedName>
    <definedName name="PREÇOS_17_11">"$#REF!.$A$5:$B$9"</definedName>
    <definedName name="PREÇOS_17_12">"$#REF!.$A$5:$B$9"</definedName>
    <definedName name="PREÇOS_17_29">"$#REF!.$A$5:$B$9"</definedName>
    <definedName name="PREÇOS_17_3">"$#REF!.$A$1:$B$4"</definedName>
    <definedName name="PREÇOS_17_3_1">"$#REF!.$A$1:$B$4"</definedName>
    <definedName name="PREÇOS_17_4">"$#REF!.$A$5:$B$9"</definedName>
    <definedName name="PREÇOS_17_4_1">"$#REF!.$A$5:$B$9"</definedName>
    <definedName name="PREÇOS_17_5">"$#REF!.$A$5:$B$9"</definedName>
    <definedName name="PREÇOS_17_5_1">"$#REF!.$A$5:$B$9"</definedName>
    <definedName name="PREÇOS_17_6">"$#REF!.$A$5:$B$9"</definedName>
    <definedName name="PREÇOS_17_6_1">"$#REF!.$A$5:$B$9"</definedName>
    <definedName name="PREÇOS_17_7">"$#REF!.$A$5:$B$9"</definedName>
    <definedName name="PREÇOS_17_7_1">"$#REF!.$A$5:$B$9"</definedName>
    <definedName name="PREÇOS_17_9">"$#REF!.$A$5:$B$9"</definedName>
    <definedName name="PREÇOS_29">"$#REF!.$A$5:$B$9"</definedName>
    <definedName name="PREÇOS_3">"$#REF!.$A$1:$B$4"</definedName>
    <definedName name="PREÇOS_3_1">"$#REF!.$A$1:$B$4"</definedName>
    <definedName name="PREÇOS_4">"$#REF!.$A$5:$B$9"</definedName>
    <definedName name="PREÇOS_4_1">"$#REF!.$A$5:$B$9"</definedName>
    <definedName name="PREÇOS_5">"$#REF!.$A$5:$B$9"</definedName>
    <definedName name="PREÇOS_5_1">"$#REF!.$A$5:$B$9"</definedName>
    <definedName name="PREÇOS_6">"$#REF!.$A$5:$B$9"</definedName>
    <definedName name="PREÇOS_6_1">"$#REF!.$A$5:$B$9"</definedName>
    <definedName name="PREÇOS_6_1_1">"$#REF!.$A$5:$B$9"</definedName>
    <definedName name="PREÇOS_6_10">"$#REF!.$A$5:$B$9"</definedName>
    <definedName name="PREÇOS_6_11">"$#REF!.$A$5:$B$9"</definedName>
    <definedName name="PREÇOS_6_12">"$#REF!.$A$5:$B$9"</definedName>
    <definedName name="PREÇOS_6_29">"$#REF!.$A$5:$B$9"</definedName>
    <definedName name="PREÇOS_6_3">"$#REF!.$A$1:$B$4"</definedName>
    <definedName name="PREÇOS_6_3_1">"$#REF!.$A$1:$B$4"</definedName>
    <definedName name="PREÇOS_6_4">"$#REF!.$A$5:$B$9"</definedName>
    <definedName name="PREÇOS_6_4_1">"$#REF!.$A$5:$B$9"</definedName>
    <definedName name="PREÇOS_6_5">"$#REF!.$A$5:$B$9"</definedName>
    <definedName name="PREÇOS_6_5_1">"$#REF!.$A$5:$B$9"</definedName>
    <definedName name="PREÇOS_6_6">"$#REF!.$A$5:$B$9"</definedName>
    <definedName name="PREÇOS_6_6_1">"$#REF!.$A$5:$B$9"</definedName>
    <definedName name="PREÇOS_6_7">"$#REF!.$A$5:$B$9"</definedName>
    <definedName name="PREÇOS_6_7_1">"$#REF!.$A$5:$B$9"</definedName>
    <definedName name="PREÇOS_6_9">"$#REF!.$A$5:$B$9"</definedName>
    <definedName name="PREÇOS_7">"$#REF!.$A$5:$B$9"</definedName>
    <definedName name="PREÇOS_7_1">"$#REF!.$A$5:$B$9"</definedName>
    <definedName name="PREÇOS_7_1_1">"$#REF!.$A$5:$B$9"</definedName>
    <definedName name="PREÇOS_7_10">"$#REF!.$A$5:$B$9"</definedName>
    <definedName name="PREÇOS_7_11">"$#REF!.$A$5:$B$9"</definedName>
    <definedName name="PREÇOS_7_12">"$#REF!.$A$5:$B$9"</definedName>
    <definedName name="PREÇOS_7_29">"$#REF!.$A$5:$B$9"</definedName>
    <definedName name="PREÇOS_7_3">"$#REF!.$A$1:$B$4"</definedName>
    <definedName name="PREÇOS_7_3_1">"$#REF!.$A$1:$B$4"</definedName>
    <definedName name="PREÇOS_7_4">"$#REF!.$A$5:$B$9"</definedName>
    <definedName name="PREÇOS_7_4_1">"$#REF!.$A$5:$B$9"</definedName>
    <definedName name="PREÇOS_7_5">"$#REF!.$A$5:$B$9"</definedName>
    <definedName name="PREÇOS_7_5_1">"$#REF!.$A$5:$B$9"</definedName>
    <definedName name="PREÇOS_7_6">"$#REF!.$A$5:$B$9"</definedName>
    <definedName name="PREÇOS_7_6_1">"$#REF!.$A$5:$B$9"</definedName>
    <definedName name="PREÇOS_7_7">"$#REF!.$A$5:$B$9"</definedName>
    <definedName name="PREÇOS_7_7_1">"$#REF!.$A$5:$B$9"</definedName>
    <definedName name="PREÇOS_7_9">"$#REF!.$A$5:$B$9"</definedName>
    <definedName name="PREÇOS_8">"$#REF!.$A$5:$B$9"</definedName>
    <definedName name="PREÇOS_8_10">"$#REF!.$A$5:$B$9"</definedName>
    <definedName name="PREÇOS_8_11">"$#REF!.$A$5:$B$9"</definedName>
    <definedName name="PREÇOS_8_12">"$#REF!.$A$5:$B$9"</definedName>
    <definedName name="PREÇOS_8_29">"$#REF!.$A$5:$B$9"</definedName>
    <definedName name="PREÇOS_8_3">"$#REF!.$A$1:$B$4"</definedName>
    <definedName name="PREÇOS_8_3_1">"$#REF!.$A$1:$B$4"</definedName>
    <definedName name="PREÇOS_8_4">"$#REF!.$A$5:$B$9"</definedName>
    <definedName name="PREÇOS_8_4_1">"$#REF!.$A$5:$B$9"</definedName>
    <definedName name="PREÇOS_8_5">"$#REF!.$A$5:$B$9"</definedName>
    <definedName name="PREÇOS_8_5_1">"$#REF!.$A$5:$B$9"</definedName>
    <definedName name="PREÇOS_8_6">"$#REF!.$A$5:$B$9"</definedName>
    <definedName name="PREÇOS_8_6_1">"$#REF!.$A$5:$B$9"</definedName>
    <definedName name="PREÇOS_8_7">"$#REF!.$A$5:$B$9"</definedName>
    <definedName name="PREÇOS_8_7_1">"$#REF!.$A$5:$B$9"</definedName>
    <definedName name="PREÇOS_8_9">"$#REF!.$A$5:$B$9"</definedName>
    <definedName name="PREÇOS_9">"$#REF!.$A$5:$B$9"</definedName>
    <definedName name="PREÇOS_9_1">"$#REF!.$A$5:$B$9"</definedName>
    <definedName name="PREÇOS_9_10">"$#REF!.$A$5:$B$9"</definedName>
    <definedName name="PREÇOS_9_11">"$#REF!.$A$5:$B$9"</definedName>
    <definedName name="PREÇOS_9_12">"$#REF!.$A$5:$B$9"</definedName>
    <definedName name="PREÇOS_9_29">"$#REF!.$A$5:$B$9"</definedName>
    <definedName name="PREÇOS_9_3">"$#REF!.$A$1:$B$4"</definedName>
    <definedName name="PREÇOS_9_3_1">"$#REF!.$A$1:$B$4"</definedName>
    <definedName name="PREÇOS_9_4">"$#REF!.$A$5:$B$9"</definedName>
    <definedName name="PREÇOS_9_4_1">"$#REF!.$A$5:$B$9"</definedName>
    <definedName name="PREÇOS_9_5">"$#REF!.$A$5:$B$9"</definedName>
    <definedName name="PREÇOS_9_5_1">"$#REF!.$A$5:$B$9"</definedName>
    <definedName name="PREÇOS_9_6">"$#REF!.$A$5:$B$9"</definedName>
    <definedName name="PREÇOS_9_6_1">"$#REF!.$A$5:$B$9"</definedName>
    <definedName name="PREÇOS_9_7">"$#REF!.$A$5:$B$9"</definedName>
    <definedName name="PREÇOS_9_7_1">"$#REF!.$A$5:$B$9"</definedName>
    <definedName name="PREÇOS_9_9">"$#REF!.$A$5:$B$9"</definedName>
    <definedName name="Print_Area_MI">"$#REF!.$A$13:$F$149"</definedName>
    <definedName name="Print_Area_MI_10">"$#REF!.$A$13:$F$122"</definedName>
    <definedName name="Print_Area_MI_11">"$#REF!.$A$13:$F$151"</definedName>
    <definedName name="Print_Area_MI_12">"$#REF!.$A$13:$F$122"</definedName>
    <definedName name="Print_Area_MI_19">"$#REF!.$A$12:$F$150"</definedName>
    <definedName name="Print_Area_MI_19_29">"$#REF!.$A$12:$F$121"</definedName>
    <definedName name="Print_Area_MI_21">"$#REF!.$A$13:$F$156"</definedName>
    <definedName name="Print_Area_MI_21_10">"$#REF!.$A$13:$F$129"</definedName>
    <definedName name="Print_Area_MI_21_11">"$#REF!.$A$13:$F$158"</definedName>
    <definedName name="Print_Area_MI_21_12">"$#REF!.$A$13:$F$129"</definedName>
    <definedName name="Print_Area_MI_21_19">"$#REF!.$A$12:$F$157"</definedName>
    <definedName name="Print_Area_MI_21_19_29">"$#REF!.$A$12:$F$128"</definedName>
    <definedName name="Print_Area_MI_21_29">"$#REF!.$A$13:$F$127"</definedName>
    <definedName name="Print_Area_MI_21_3">"$#REF!.$A$6:$G$177"</definedName>
    <definedName name="Print_Area_MI_21_3_1">"$#REF!.$A$6:$G$177"</definedName>
    <definedName name="Print_Area_MI_21_4">"$#REF!.$A$13:$F$158"</definedName>
    <definedName name="Print_Area_MI_21_4_1">"$#REF!.$A$13:$F$129"</definedName>
    <definedName name="Print_Area_MI_21_5">"$#REF!.$A$13:$F$158"</definedName>
    <definedName name="Print_Area_MI_21_5_1">"$#REF!.$A$13:$F$129"</definedName>
    <definedName name="Print_Area_MI_21_6">"$#REF!.$A$13:$F$158"</definedName>
    <definedName name="Print_Area_MI_21_6_1">"$#REF!.$A$13:$F$129"</definedName>
    <definedName name="Print_Area_MI_21_7">"$#REF!.$A$13:$F$158"</definedName>
    <definedName name="Print_Area_MI_21_7_1">"$#REF!.$A$13:$F$129"</definedName>
    <definedName name="Print_Area_MI_21_9">"$#REF!.$A$13:$F$158"</definedName>
    <definedName name="Print_Area_MI_29">"$#REF!.$A$13:$F$120"</definedName>
    <definedName name="Print_Area_MI_3">"$#REF!.$A$6:$G$170"</definedName>
    <definedName name="Print_Area_MI_3_1">"$#REF!.$A$6:$G$170"</definedName>
    <definedName name="Print_Area_MI_4">"$#REF!.$A$13:$F$151"</definedName>
    <definedName name="Print_Area_MI_4_1">"$#REF!.$A$13:$F$122"</definedName>
    <definedName name="Print_Area_MI_5">"$#REF!.$A$13:$F$151"</definedName>
    <definedName name="Print_Area_MI_5_1">"$#REF!.$A$13:$F$122"</definedName>
    <definedName name="Print_Area_MI_6">"$#REF!.$A$13:$F$151"</definedName>
    <definedName name="Print_Area_MI_6_1">"$#REF!.$A$13:$F$122"</definedName>
    <definedName name="Print_Area_MI_7">"$#REF!.$A$13:$F$151"</definedName>
    <definedName name="Print_Area_MI_7_1">"$#REF!.$A$13:$F$122"</definedName>
    <definedName name="Print_Area_MI_9">"$#REF!.$A$13:$F$151"</definedName>
    <definedName name="PRINT_TITLES_MI">"$#REF!.$A$5:$IS$12"</definedName>
    <definedName name="PRINT_TITLES_MI_10">"$#REF!.$A$5:$IS$12"</definedName>
    <definedName name="PRINT_TITLES_MI_11">"$#REF!.$A$5:$IS$12"</definedName>
    <definedName name="PRINT_TITLES_MI_12">"$#REF!.$A$5:$IS$12"</definedName>
    <definedName name="PRINT_TITLES_MI_19">"$#REF!.$A$5:$IS$11"</definedName>
    <definedName name="PRINT_TITLES_MI_19_29">"$#REF!.$A$5:$IS$11"</definedName>
    <definedName name="PRINT_TITLES_MI_29">"$#REF!.$A$5:$IS$12"</definedName>
    <definedName name="PRINT_TITLES_MI_3">"$#REF!.$A$1:$IV$5"</definedName>
    <definedName name="PRINT_TITLES_MI_3_1">"$#REF!.$A$1:$IV$5"</definedName>
    <definedName name="PRINT_TITLES_MI_4">"$#REF!.$A$5:$IS$12"</definedName>
    <definedName name="PRINT_TITLES_MI_4_1">"$#REF!.$A$5:$IS$12"</definedName>
    <definedName name="PRINT_TITLES_MI_5">"$#REF!.$A$5:$IS$12"</definedName>
    <definedName name="PRINT_TITLES_MI_5_1">"$#REF!.$A$5:$IS$12"</definedName>
    <definedName name="PRINT_TITLES_MI_6">"$#REF!.$A$5:$IS$12"</definedName>
    <definedName name="PRINT_TITLES_MI_6_1">"$#REF!.$A$5:$IS$12"</definedName>
    <definedName name="PRINT_TITLES_MI_7">"$#REF!.$A$5:$IS$12"</definedName>
    <definedName name="PRINT_TITLES_MI_7_1">"$#REF!.$A$5:$IS$12"</definedName>
    <definedName name="PRINT_TITLES_MI_9">"$#REF!.$A$5:$IS$12"</definedName>
    <definedName name="PROJETO" localSheetId="5">[3]PROJETO!$1:$65536</definedName>
    <definedName name="PROJETO">[4]PROJETO!$1:$65536</definedName>
    <definedName name="PROJETO_10" localSheetId="5">[3]PROJETO!$1:$65536</definedName>
    <definedName name="PROJETO_10">[4]PROJETO!$1:$65536</definedName>
    <definedName name="PROJETO_17" localSheetId="5">[3]PROJETO!$1:$65536</definedName>
    <definedName name="PROJETO_17">[4]PROJETO!$1:$65536</definedName>
    <definedName name="PROJETO_6" localSheetId="5">[3]PROJETO!$1:$65536</definedName>
    <definedName name="PROJETO_6">[4]PROJETO!$1:$65536</definedName>
    <definedName name="PROJETO_7" localSheetId="5">[3]PROJETO!$1:$65536</definedName>
    <definedName name="PROJETO_7">[4]PROJETO!$1:$65536</definedName>
    <definedName name="PROJETO_8" localSheetId="5">[3]PROJETO!$1:$65536</definedName>
    <definedName name="PROJETO_8">[4]PROJETO!$1:$65536</definedName>
    <definedName name="PROJETO_9" localSheetId="5">[3]PROJETO!$1:$65536</definedName>
    <definedName name="PROJETO_9">[4]PROJETO!$1:$65536</definedName>
    <definedName name="QUANTIDADE">"$#REF!.$E$21:$E$429"</definedName>
    <definedName name="QUANTIDADE_10">"$#REF!.$E$21:$E$429"</definedName>
    <definedName name="QUANTIDADE_10_1">"$#REF!.$E$21:$E$400"</definedName>
    <definedName name="QUANTIDADE_10_10">"$#REF!.$E$21:$E$402"</definedName>
    <definedName name="QUANTIDADE_10_11">"$#REF!.$E$21:$E$431"</definedName>
    <definedName name="QUANTIDADE_10_12">"$#REF!.$E$21:$E$402"</definedName>
    <definedName name="QUANTIDADE_10_19">"$#REF!.$E$21:$E$430"</definedName>
    <definedName name="QUANTIDADE_10_19_29">"$#REF!.$E$21:$E$401"</definedName>
    <definedName name="QUANTIDADE_10_29">"$#REF!.$E$21:$E$402"</definedName>
    <definedName name="QUANTIDADE_10_3">"$#REF!.$E$12:$E$450"</definedName>
    <definedName name="QUANTIDADE_10_3_1">"$#REF!.$E$12:$E$450"</definedName>
    <definedName name="QUANTIDADE_10_4">"$#REF!.$E$21:$E$431"</definedName>
    <definedName name="QUANTIDADE_10_4_1">"$#REF!.$E$21:$E$402"</definedName>
    <definedName name="QUANTIDADE_10_5">"$#REF!.$E$21:$E$431"</definedName>
    <definedName name="QUANTIDADE_10_5_1">"$#REF!.$E$21:$E$402"</definedName>
    <definedName name="QUANTIDADE_10_6">"$#REF!.$E$21:$E$431"</definedName>
    <definedName name="QUANTIDADE_10_6_1">"$#REF!.$E$21:$E$402"</definedName>
    <definedName name="QUANTIDADE_10_7">"$#REF!.$E$21:$E$431"</definedName>
    <definedName name="QUANTIDADE_10_7_1">"$#REF!.$E$21:$E$402"</definedName>
    <definedName name="QUANTIDADE_10_9">"$#REF!.$E$21:$E$431"</definedName>
    <definedName name="QUANTIDADE_11">"$#REF!.$E$21:$E$431"</definedName>
    <definedName name="QUANTIDADE_12">"$#REF!.$E$21:$E$402"</definedName>
    <definedName name="QUANTIDADE_17">"$#REF!.$E$21:$E$429"</definedName>
    <definedName name="QUANTIDADE_17_10">"$#REF!.$E$21:$E$402"</definedName>
    <definedName name="QUANTIDADE_17_11">"$#REF!.$E$21:$E$431"</definedName>
    <definedName name="QUANTIDADE_17_12">"$#REF!.$E$21:$E$402"</definedName>
    <definedName name="QUANTIDADE_17_19">"$#REF!.$E$21:$E$430"</definedName>
    <definedName name="QUANTIDADE_17_19_29">"$#REF!.$E$21:$E$401"</definedName>
    <definedName name="QUANTIDADE_17_29">"$#REF!.$E$21:$E$400"</definedName>
    <definedName name="QUANTIDADE_17_3">"$#REF!.$E$12:$E$450"</definedName>
    <definedName name="QUANTIDADE_17_3_1">"$#REF!.$E$12:$E$450"</definedName>
    <definedName name="QUANTIDADE_17_4">"$#REF!.$E$21:$E$431"</definedName>
    <definedName name="QUANTIDADE_17_4_1">"$#REF!.$E$21:$E$402"</definedName>
    <definedName name="QUANTIDADE_17_5">"$#REF!.$E$21:$E$431"</definedName>
    <definedName name="QUANTIDADE_17_5_1">"$#REF!.$E$21:$E$402"</definedName>
    <definedName name="QUANTIDADE_17_6">"$#REF!.$E$21:$E$431"</definedName>
    <definedName name="QUANTIDADE_17_6_1">"$#REF!.$E$21:$E$402"</definedName>
    <definedName name="QUANTIDADE_17_7">"$#REF!.$E$21:$E$431"</definedName>
    <definedName name="QUANTIDADE_17_7_1">"$#REF!.$E$21:$E$402"</definedName>
    <definedName name="QUANTIDADE_17_9">"$#REF!.$E$21:$E$431"</definedName>
    <definedName name="QUANTIDADE_19">"$#REF!.$E$21:$E$430"</definedName>
    <definedName name="QUANTIDADE_19_29">"$#REF!.$E$21:$E$401"</definedName>
    <definedName name="QUANTIDADE_29">"$#REF!.$E$21:$E$400"</definedName>
    <definedName name="QUANTIDADE_3">"$#REF!.$E$12:$E$450"</definedName>
    <definedName name="QUANTIDADE_3_1">"$#REF!.$E$12:$E$450"</definedName>
    <definedName name="QUANTIDADE_4">"$#REF!.$E$21:$E$431"</definedName>
    <definedName name="QUANTIDADE_4_1">"$#REF!.$E$21:$E$402"</definedName>
    <definedName name="QUANTIDADE_5">"$#REF!.$E$21:$E$431"</definedName>
    <definedName name="QUANTIDADE_5_1">"$#REF!.$E$21:$E$402"</definedName>
    <definedName name="QUANTIDADE_6">"$#REF!.$E$21:$E$431"</definedName>
    <definedName name="QUANTIDADE_6_1">"$#REF!.$E$21:$E$429"</definedName>
    <definedName name="QUANTIDADE_6_1_1">"$#REF!.$E$21:$E$400"</definedName>
    <definedName name="QUANTIDADE_6_10">"$#REF!.$E$21:$E$402"</definedName>
    <definedName name="QUANTIDADE_6_11">"$#REF!.$E$21:$E$431"</definedName>
    <definedName name="QUANTIDADE_6_12">"$#REF!.$E$21:$E$402"</definedName>
    <definedName name="QUANTIDADE_6_19">"$#REF!.$E$21:$E$430"</definedName>
    <definedName name="QUANTIDADE_6_19_29">"$#REF!.$E$21:$E$401"</definedName>
    <definedName name="QUANTIDADE_6_29">"$#REF!.$E$21:$E$402"</definedName>
    <definedName name="QUANTIDADE_6_3">"$#REF!.$E$12:$E$450"</definedName>
    <definedName name="QUANTIDADE_6_3_1">"$#REF!.$E$12:$E$450"</definedName>
    <definedName name="QUANTIDADE_6_4">"$#REF!.$E$21:$E$431"</definedName>
    <definedName name="QUANTIDADE_6_4_1">"$#REF!.$E$21:$E$402"</definedName>
    <definedName name="QUANTIDADE_6_5">"$#REF!.$E$21:$E$431"</definedName>
    <definedName name="QUANTIDADE_6_5_1">"$#REF!.$E$21:$E$402"</definedName>
    <definedName name="QUANTIDADE_6_6">"$#REF!.$E$21:$E$431"</definedName>
    <definedName name="QUANTIDADE_6_6_1">"$#REF!.$E$21:$E$402"</definedName>
    <definedName name="QUANTIDADE_6_7">"$#REF!.$E$21:$E$431"</definedName>
    <definedName name="QUANTIDADE_6_7_1">"$#REF!.$E$21:$E$402"</definedName>
    <definedName name="QUANTIDADE_6_9">"$#REF!.$E$21:$E$431"</definedName>
    <definedName name="QUANTIDADE_7">"$#REF!.$E$21:$E$431"</definedName>
    <definedName name="QUANTIDADE_7_1">"$#REF!.$E$21:$E$429"</definedName>
    <definedName name="QUANTIDADE_7_1_1">"$#REF!.$E$21:$E$400"</definedName>
    <definedName name="QUANTIDADE_7_10">"$#REF!.$E$21:$E$402"</definedName>
    <definedName name="QUANTIDADE_7_11">"$#REF!.$E$21:$E$431"</definedName>
    <definedName name="QUANTIDADE_7_12">"$#REF!.$E$21:$E$402"</definedName>
    <definedName name="QUANTIDADE_7_19">"$#REF!.$E$21:$E$430"</definedName>
    <definedName name="QUANTIDADE_7_19_29">"$#REF!.$E$21:$E$401"</definedName>
    <definedName name="QUANTIDADE_7_29">"$#REF!.$E$21:$E$402"</definedName>
    <definedName name="QUANTIDADE_7_3">"$#REF!.$E$12:$E$450"</definedName>
    <definedName name="QUANTIDADE_7_3_1">"$#REF!.$E$12:$E$450"</definedName>
    <definedName name="QUANTIDADE_7_4">"$#REF!.$E$21:$E$431"</definedName>
    <definedName name="QUANTIDADE_7_4_1">"$#REF!.$E$21:$E$402"</definedName>
    <definedName name="QUANTIDADE_7_5">"$#REF!.$E$21:$E$431"</definedName>
    <definedName name="QUANTIDADE_7_5_1">"$#REF!.$E$21:$E$402"</definedName>
    <definedName name="QUANTIDADE_7_6">"$#REF!.$E$21:$E$431"</definedName>
    <definedName name="QUANTIDADE_7_6_1">"$#REF!.$E$21:$E$402"</definedName>
    <definedName name="QUANTIDADE_7_7">"$#REF!.$E$21:$E$431"</definedName>
    <definedName name="QUANTIDADE_7_7_1">"$#REF!.$E$21:$E$402"</definedName>
    <definedName name="QUANTIDADE_7_9">"$#REF!.$E$21:$E$431"</definedName>
    <definedName name="QUANTIDADE_8">"$#REF!.$E$21:$E$429"</definedName>
    <definedName name="QUANTIDADE_8_10">"$#REF!.$E$21:$E$402"</definedName>
    <definedName name="QUANTIDADE_8_11">"$#REF!.$E$21:$E$431"</definedName>
    <definedName name="QUANTIDADE_8_12">"$#REF!.$E$21:$E$402"</definedName>
    <definedName name="QUANTIDADE_8_19">"$#REF!.$E$21:$E$430"</definedName>
    <definedName name="QUANTIDADE_8_19_29">"$#REF!.$E$21:$E$401"</definedName>
    <definedName name="QUANTIDADE_8_29">"$#REF!.$E$21:$E$400"</definedName>
    <definedName name="QUANTIDADE_8_3">"$#REF!.$E$12:$E$450"</definedName>
    <definedName name="QUANTIDADE_8_3_1">"$#REF!.$E$12:$E$450"</definedName>
    <definedName name="QUANTIDADE_8_4">"$#REF!.$E$21:$E$431"</definedName>
    <definedName name="QUANTIDADE_8_4_1">"$#REF!.$E$21:$E$402"</definedName>
    <definedName name="QUANTIDADE_8_5">"$#REF!.$E$21:$E$431"</definedName>
    <definedName name="QUANTIDADE_8_5_1">"$#REF!.$E$21:$E$402"</definedName>
    <definedName name="QUANTIDADE_8_6">"$#REF!.$E$21:$E$431"</definedName>
    <definedName name="QUANTIDADE_8_6_1">"$#REF!.$E$21:$E$402"</definedName>
    <definedName name="QUANTIDADE_8_7">"$#REF!.$E$21:$E$431"</definedName>
    <definedName name="QUANTIDADE_8_7_1">"$#REF!.$E$21:$E$402"</definedName>
    <definedName name="QUANTIDADE_8_9">"$#REF!.$E$21:$E$431"</definedName>
    <definedName name="QUANTIDADE_9">"$#REF!.$E$21:$E$431"</definedName>
    <definedName name="QUANTIDADE_9_1">"$#REF!.$E$21:$E$429"</definedName>
    <definedName name="QUANTIDADE_9_10">"$#REF!.$E$21:$E$402"</definedName>
    <definedName name="QUANTIDADE_9_11">"$#REF!.$E$21:$E$431"</definedName>
    <definedName name="QUANTIDADE_9_12">"$#REF!.$E$21:$E$402"</definedName>
    <definedName name="QUANTIDADE_9_19">"$#REF!.$E$21:$E$430"</definedName>
    <definedName name="QUANTIDADE_9_19_29">"$#REF!.$E$21:$E$401"</definedName>
    <definedName name="QUANTIDADE_9_29">"$#REF!.$E$21:$E$400"</definedName>
    <definedName name="QUANTIDADE_9_3">"$#REF!.$E$12:$E$450"</definedName>
    <definedName name="QUANTIDADE_9_3_1">"$#REF!.$E$12:$E$450"</definedName>
    <definedName name="QUANTIDADE_9_4">"$#REF!.$E$21:$E$431"</definedName>
    <definedName name="QUANTIDADE_9_4_1">"$#REF!.$E$21:$E$402"</definedName>
    <definedName name="QUANTIDADE_9_5">"$#REF!.$E$21:$E$431"</definedName>
    <definedName name="QUANTIDADE_9_5_1">"$#REF!.$E$21:$E$402"</definedName>
    <definedName name="QUANTIDADE_9_6">"$#REF!.$E$21:$E$431"</definedName>
    <definedName name="QUANTIDADE_9_6_1">"$#REF!.$E$21:$E$402"</definedName>
    <definedName name="QUANTIDADE_9_7">"$#REF!.$E$21:$E$431"</definedName>
    <definedName name="QUANTIDADE_9_7_1">"$#REF!.$E$21:$E$402"</definedName>
    <definedName name="QUANTIDADE_9_9">"$#REF!.$E$21:$E$431"</definedName>
    <definedName name="RGSEY">#REF!</definedName>
    <definedName name="rio" localSheetId="5" hidden="1">{#N/A,#N/A,FALSE,"Cronograma";#N/A,#N/A,FALSE,"Cronogr. 2"}</definedName>
    <definedName name="rio" hidden="1">{#N/A,#N/A,FALSE,"Cronograma";#N/A,#N/A,FALSE,"Cronogr. 2"}</definedName>
    <definedName name="ss" localSheetId="5" hidden="1">{#N/A,#N/A,FALSE,"Cronograma";#N/A,#N/A,FALSE,"Cronogr. 2"}</definedName>
    <definedName name="ss" hidden="1">{#N/A,#N/A,FALSE,"Cronograma";#N/A,#N/A,FALSE,"Cronogr. 2"}</definedName>
    <definedName name="total">"$#REF!.$C$5:$F$178"</definedName>
    <definedName name="total_10">"$#REF!.$C$5:$F$151"</definedName>
    <definedName name="total_11">"$#REF!.$C$5:$F$180"</definedName>
    <definedName name="total_12">"$#REF!.$C$5:$F$151"</definedName>
    <definedName name="total_19">"$#REF!.$C$5:$F$179"</definedName>
    <definedName name="total_19_29">"$#REF!.$C$5:$F$150"</definedName>
    <definedName name="total_29">"$#REF!.$C$5:$F$149"</definedName>
    <definedName name="total_3">"$#REF!.$C$1:$G$199"</definedName>
    <definedName name="total_3_1">"$#REF!.$C$1:$G$199"</definedName>
    <definedName name="total_4">"$#REF!.$C$5:$F$180"</definedName>
    <definedName name="total_4_1">"$#REF!.$C$5:$F$151"</definedName>
    <definedName name="total_5">"$#REF!.$C$5:$F$180"</definedName>
    <definedName name="total_5_1">"$#REF!.$C$5:$F$151"</definedName>
    <definedName name="total_6">"$#REF!.$C$5:$F$180"</definedName>
    <definedName name="total_6_1">"$#REF!.$C$5:$F$151"</definedName>
    <definedName name="total_7">"$#REF!.$C$5:$F$180"</definedName>
    <definedName name="total_7_1">"$#REF!.$C$5:$F$151"</definedName>
    <definedName name="total_9">"$#REF!.$C$5:$F$180"</definedName>
    <definedName name="UIY8I">#REF!</definedName>
    <definedName name="wrn.Cronograma." localSheetId="5" hidden="1">{#N/A,#N/A,FALSE,"Cronograma";#N/A,#N/A,FALSE,"Cronogr. 2"}</definedName>
    <definedName name="wrn.Cronograma." hidden="1">{#N/A,#N/A,FALSE,"Cronograma";#N/A,#N/A,FALSE,"Cronogr. 2"}</definedName>
    <definedName name="wrn.GERAL." localSheetId="5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5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B7" i="1" l="1"/>
  <c r="C31" i="5" l="1"/>
  <c r="D31" i="5"/>
  <c r="F33" i="5" s="1"/>
  <c r="H31" i="5"/>
  <c r="H33" i="5" l="1"/>
  <c r="G33" i="5"/>
  <c r="G40" i="8"/>
  <c r="E40" i="8"/>
  <c r="G33" i="8"/>
  <c r="E33" i="8"/>
  <c r="G21" i="8"/>
  <c r="E21" i="8"/>
  <c r="G10" i="8"/>
  <c r="G44" i="8" s="1"/>
  <c r="E10" i="8"/>
  <c r="E44" i="8" s="1"/>
  <c r="E55" i="6" l="1"/>
  <c r="H30" i="1" l="1"/>
  <c r="H27" i="1" l="1"/>
  <c r="H19" i="1" l="1"/>
  <c r="I15" i="4" l="1"/>
  <c r="I14" i="4"/>
  <c r="I13" i="4"/>
  <c r="I12" i="4"/>
  <c r="I11" i="4"/>
  <c r="B6" i="5" l="1"/>
  <c r="O24" i="4"/>
  <c r="E100" i="6"/>
  <c r="H25" i="1"/>
  <c r="H37" i="1" s="1"/>
  <c r="E63" i="6" l="1"/>
  <c r="H21" i="1" l="1"/>
  <c r="H22" i="1"/>
  <c r="A5" i="4" l="1"/>
  <c r="H26" i="1"/>
  <c r="O18" i="4" l="1"/>
  <c r="O20" i="4"/>
  <c r="O21" i="4"/>
  <c r="C10" i="7"/>
  <c r="F5" i="7"/>
  <c r="F4" i="7"/>
  <c r="D9" i="7"/>
  <c r="F9" i="7" s="1"/>
  <c r="D8" i="7"/>
  <c r="F8" i="7" s="1"/>
  <c r="D7" i="7"/>
  <c r="F7" i="7" s="1"/>
  <c r="D6" i="7"/>
  <c r="D10" i="7" s="1"/>
  <c r="F10" i="7" s="1"/>
  <c r="F6" i="7" l="1"/>
  <c r="H28" i="5" l="1"/>
  <c r="H25" i="5"/>
  <c r="C28" i="5" l="1"/>
  <c r="C25" i="5"/>
  <c r="C22" i="5"/>
  <c r="C19" i="5"/>
  <c r="C16" i="5"/>
  <c r="C13" i="5"/>
  <c r="C10" i="5"/>
  <c r="C9" i="2" l="1"/>
  <c r="B6" i="6" l="1"/>
  <c r="E151" i="6"/>
  <c r="E142" i="6"/>
  <c r="E134" i="6"/>
  <c r="E125" i="6"/>
  <c r="G38" i="1" s="1"/>
  <c r="E117" i="6"/>
  <c r="G37" i="1" s="1"/>
  <c r="E107" i="6"/>
  <c r="G34" i="1" s="1"/>
  <c r="G33" i="1"/>
  <c r="E88" i="6"/>
  <c r="E80" i="6"/>
  <c r="E71" i="6"/>
  <c r="G27" i="1" s="1"/>
  <c r="G26" i="1"/>
  <c r="E46" i="6"/>
  <c r="G22" i="1" s="1"/>
  <c r="E38" i="6"/>
  <c r="G21" i="1" s="1"/>
  <c r="G20" i="1"/>
  <c r="E24" i="6"/>
  <c r="G19" i="1" s="1"/>
  <c r="D15" i="6"/>
  <c r="G16" i="1" s="1"/>
  <c r="H22" i="5"/>
  <c r="H19" i="5"/>
  <c r="H16" i="5"/>
  <c r="H13" i="5"/>
  <c r="H10" i="5"/>
  <c r="I23" i="4"/>
  <c r="I16" i="4" s="1"/>
  <c r="I26" i="4" s="1"/>
  <c r="J58" i="3"/>
  <c r="J57" i="3"/>
  <c r="J56" i="3"/>
  <c r="J55" i="3"/>
  <c r="J52" i="3"/>
  <c r="J51" i="3"/>
  <c r="J50" i="3"/>
  <c r="J49" i="3"/>
  <c r="J46" i="3"/>
  <c r="J45" i="3"/>
  <c r="J44" i="3"/>
  <c r="I43" i="3"/>
  <c r="J43" i="3" s="1"/>
  <c r="J40" i="3"/>
  <c r="J39" i="3"/>
  <c r="J38" i="3"/>
  <c r="J37" i="3"/>
  <c r="J34" i="3"/>
  <c r="J33" i="3"/>
  <c r="J32" i="3"/>
  <c r="J31" i="3"/>
  <c r="J28" i="3"/>
  <c r="J27" i="3"/>
  <c r="J26" i="3"/>
  <c r="J25" i="3"/>
  <c r="J22" i="3"/>
  <c r="J21" i="3"/>
  <c r="J20" i="3"/>
  <c r="J19" i="3"/>
  <c r="J16" i="3"/>
  <c r="J15" i="3"/>
  <c r="J14" i="3"/>
  <c r="J13" i="3"/>
  <c r="J12" i="3"/>
  <c r="C16" i="2"/>
  <c r="C15" i="2"/>
  <c r="C14" i="2"/>
  <c r="C13" i="2"/>
  <c r="C12" i="2"/>
  <c r="C11" i="2"/>
  <c r="C8" i="2"/>
  <c r="B8" i="2"/>
  <c r="I8" i="1" l="1"/>
  <c r="I6" i="4"/>
  <c r="J59" i="3"/>
  <c r="J47" i="3"/>
  <c r="E90" i="6"/>
  <c r="G30" i="1" s="1"/>
  <c r="E144" i="6"/>
  <c r="J23" i="3"/>
  <c r="J35" i="3"/>
  <c r="J29" i="3"/>
  <c r="J41" i="3"/>
  <c r="J53" i="3"/>
  <c r="J17" i="3"/>
  <c r="H33" i="1"/>
  <c r="I16" i="1" l="1"/>
  <c r="I25" i="1"/>
  <c r="J25" i="1" s="1"/>
  <c r="K25" i="1" s="1"/>
  <c r="I19" i="1"/>
  <c r="J19" i="1" s="1"/>
  <c r="K19" i="1" s="1"/>
  <c r="L8" i="3"/>
  <c r="H8" i="3"/>
  <c r="I37" i="1"/>
  <c r="I26" i="1"/>
  <c r="I30" i="1"/>
  <c r="I41" i="1"/>
  <c r="I21" i="1"/>
  <c r="I22" i="1"/>
  <c r="J22" i="1" s="1"/>
  <c r="K22" i="1" s="1"/>
  <c r="I38" i="1"/>
  <c r="I20" i="1"/>
  <c r="J20" i="1" s="1"/>
  <c r="K20" i="1" s="1"/>
  <c r="I33" i="1"/>
  <c r="I27" i="1"/>
  <c r="I34" i="1"/>
  <c r="J16" i="1"/>
  <c r="K16" i="1" s="1"/>
  <c r="K17" i="1" s="1"/>
  <c r="D10" i="5" l="1"/>
  <c r="J27" i="1"/>
  <c r="K27" i="1" s="1"/>
  <c r="J26" i="1"/>
  <c r="K26" i="1" s="1"/>
  <c r="G12" i="5" l="1"/>
  <c r="F12" i="5"/>
  <c r="K28" i="1"/>
  <c r="D16" i="5" s="1"/>
  <c r="J34" i="1"/>
  <c r="K34" i="1" s="1"/>
  <c r="K35" i="1" s="1"/>
  <c r="J30" i="1"/>
  <c r="K30" i="1" s="1"/>
  <c r="J33" i="1"/>
  <c r="K33" i="1" s="1"/>
  <c r="D22" i="5" l="1"/>
  <c r="F18" i="5"/>
  <c r="G18" i="5"/>
  <c r="H12" i="5"/>
  <c r="K29" i="1"/>
  <c r="K31" i="1"/>
  <c r="D19" i="5" s="1"/>
  <c r="J38" i="1"/>
  <c r="K38" i="1" s="1"/>
  <c r="J41" i="1"/>
  <c r="K41" i="1" s="1"/>
  <c r="J37" i="1"/>
  <c r="K37" i="1" s="1"/>
  <c r="K42" i="1" l="1"/>
  <c r="D28" i="5" s="1"/>
  <c r="F24" i="5"/>
  <c r="G24" i="5"/>
  <c r="G21" i="5"/>
  <c r="F21" i="5"/>
  <c r="K39" i="1"/>
  <c r="D25" i="5" s="1"/>
  <c r="F27" i="5" s="1"/>
  <c r="J21" i="1"/>
  <c r="K21" i="1" s="1"/>
  <c r="F30" i="5" l="1"/>
  <c r="G30" i="5"/>
  <c r="H30" i="5" s="1"/>
  <c r="H21" i="5"/>
  <c r="G27" i="5"/>
  <c r="K23" i="1"/>
  <c r="D13" i="5" l="1"/>
  <c r="F15" i="5" s="1"/>
  <c r="F34" i="5" s="1"/>
  <c r="F15" i="2"/>
  <c r="F36" i="5" l="1"/>
  <c r="G15" i="5"/>
  <c r="G34" i="5" s="1"/>
  <c r="G36" i="5" l="1"/>
  <c r="H36" i="5" s="1"/>
  <c r="H34" i="5"/>
  <c r="F9" i="2"/>
  <c r="F13" i="2" l="1"/>
  <c r="F10" i="2"/>
  <c r="F12" i="2"/>
  <c r="F14" i="2" l="1"/>
  <c r="F8" i="2"/>
  <c r="E17" i="2"/>
  <c r="F11" i="2"/>
  <c r="H27" i="5"/>
  <c r="H15" i="5"/>
  <c r="H18" i="5" l="1"/>
  <c r="H24" i="5"/>
  <c r="F16" i="2"/>
  <c r="F17" i="2" s="1"/>
  <c r="D34" i="5" l="1"/>
  <c r="E31" i="5" s="1"/>
  <c r="F35" i="5" l="1"/>
  <c r="G35" i="5"/>
  <c r="E10" i="5"/>
  <c r="E13" i="5"/>
  <c r="E25" i="5"/>
  <c r="E22" i="5"/>
  <c r="E16" i="5"/>
  <c r="E19" i="5"/>
  <c r="E28" i="5"/>
  <c r="E34" i="5" l="1"/>
  <c r="A7" i="4"/>
  <c r="B7" i="6"/>
  <c r="B8" i="3"/>
</calcChain>
</file>

<file path=xl/sharedStrings.xml><?xml version="1.0" encoding="utf-8"?>
<sst xmlns="http://schemas.openxmlformats.org/spreadsheetml/2006/main" count="776" uniqueCount="378">
  <si>
    <t>SERVIÇOS PRELIMINARES</t>
  </si>
  <si>
    <t>m</t>
  </si>
  <si>
    <t>und</t>
  </si>
  <si>
    <t>m²</t>
  </si>
  <si>
    <t>m³</t>
  </si>
  <si>
    <t>ITEM</t>
  </si>
  <si>
    <t>DISCRIMINAÇÃO DOS SERVIÇOS</t>
  </si>
  <si>
    <t>UNID</t>
  </si>
  <si>
    <t>QUANT.</t>
  </si>
  <si>
    <t>VALOR UNITÁRIO (R$)</t>
  </si>
  <si>
    <t>VALOR TOTAL (R$)</t>
  </si>
  <si>
    <t>%</t>
  </si>
  <si>
    <t>Item</t>
  </si>
  <si>
    <t>FONTE</t>
  </si>
  <si>
    <t>Data Base:</t>
  </si>
  <si>
    <t>BDI:</t>
  </si>
  <si>
    <t>PLANILHA DE BDI PARA OBRAS E SERVIÇOS DE ENGENHARIA</t>
  </si>
  <si>
    <t>Parcela do BDI</t>
  </si>
  <si>
    <t>MIN</t>
  </si>
  <si>
    <t>MED</t>
  </si>
  <si>
    <t>MAX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</si>
  <si>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</si>
  <si>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</si>
  <si>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</si>
  <si>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</si>
  <si>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</si>
  <si>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</si>
  <si>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</si>
  <si>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6.1</t>
  </si>
  <si>
    <t>ISS</t>
  </si>
  <si>
    <t>6.2</t>
  </si>
  <si>
    <t>PIS</t>
  </si>
  <si>
    <t>6.3</t>
  </si>
  <si>
    <t>COFINS</t>
  </si>
  <si>
    <t>6.4</t>
  </si>
  <si>
    <t>CPRB</t>
  </si>
  <si>
    <t>Total Impostos =</t>
  </si>
  <si>
    <t>Fórmula para o cálculo de BDI</t>
  </si>
  <si>
    <t>Notas:</t>
  </si>
  <si>
    <t>1) Alíquota de ISS é determinada pela “Relação de Serviços”  do município onde se prestará o serviço conforme art. 1º e art.8º da Lei Complementar nº116/2001.</t>
  </si>
  <si>
    <t>2) Alíquota máxima de PIS é de até 1,65% conforme Lei nº10.637/02 em consonância com o Regime de Tributação da Empresa</t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</si>
  <si>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</si>
  <si>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</si>
  <si>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5) Antes da aplicação do BDI (Teto Empresa de Lucros Real ) os insumos constantes do art.3º da Lei nº10.637/02 deverão sofrer redução de 1,65%, após 31/12/2008, reduzir também do insumoo percentual de 7,6% da COFINS conforme art. 3º da Lei nº10.833/03 combinado com o inciso XX do art.10 da mesma Lei.</t>
  </si>
  <si>
    <t>________________________________________________</t>
  </si>
  <si>
    <t>V.Unit. C/ BDI (R$)</t>
  </si>
  <si>
    <t>PLANILHA ORÇAMENTÁRIA</t>
  </si>
  <si>
    <t>GUARDA-CORPO</t>
  </si>
  <si>
    <t>CÓDIGO</t>
  </si>
  <si>
    <t>SINAPI</t>
  </si>
  <si>
    <t xml:space="preserve"> PRAZO:</t>
  </si>
  <si>
    <t xml:space="preserve"> BDI:</t>
  </si>
  <si>
    <t>VALOR  BDI (R$)</t>
  </si>
  <si>
    <t>Subtotal item 1</t>
  </si>
  <si>
    <t>Subtotal item 2</t>
  </si>
  <si>
    <t>Subtotal item 3</t>
  </si>
  <si>
    <t>Subtotal item 4</t>
  </si>
  <si>
    <t>Subtotal item 5</t>
  </si>
  <si>
    <t>Subtotal item 6</t>
  </si>
  <si>
    <t>Subtotal item 7</t>
  </si>
  <si>
    <t>LIMPEZA E ENTREGA DA OBRA</t>
  </si>
  <si>
    <t>Subtotal item 8</t>
  </si>
  <si>
    <t>VALOR       R$</t>
  </si>
  <si>
    <t>TOTAIS</t>
  </si>
  <si>
    <t>TOTAL SIMPLES</t>
  </si>
  <si>
    <t>SERVIÇO</t>
  </si>
  <si>
    <t>COMP.</t>
  </si>
  <si>
    <t>CARPINTEIRO DE FORMAS COM ENCARGOS COMPLEMENTARES</t>
  </si>
  <si>
    <t>H</t>
  </si>
  <si>
    <t>Código</t>
  </si>
  <si>
    <t>Descrição</t>
  </si>
  <si>
    <t>Quant.</t>
  </si>
  <si>
    <t>Valor Unit</t>
  </si>
  <si>
    <t>Total</t>
  </si>
  <si>
    <t>Und m²</t>
  </si>
  <si>
    <t>Fonte</t>
  </si>
  <si>
    <t>00001213</t>
  </si>
  <si>
    <t>00006117</t>
  </si>
  <si>
    <t>AUXILIAR DE CARPINTEIRO</t>
  </si>
  <si>
    <t>00003997</t>
  </si>
  <si>
    <t>MADEIRA SERRADA NÃO APARELHADA DE MAÇARANDUBA, ANGELIM VERMELHO OU EQUIVALENTE DA REGIÃO.</t>
  </si>
  <si>
    <t>00041084</t>
  </si>
  <si>
    <t>SERVENTE DE OBRAS (MENSALISTA)</t>
  </si>
  <si>
    <t>88307</t>
  </si>
  <si>
    <t>OPERADOOPERADOR PARA BATE ESTACAS COM ENCARGOS COMPLEMENTARESR DE BATE-ESTACAS (MENSALISTA)</t>
  </si>
  <si>
    <t>CHP</t>
  </si>
  <si>
    <t>PILARES EM MADEIRA DE LEI ESPÉCIE MAÇARAMDUBA, ANGELIM VERMELHO OU EQUIVALENTE DA REGIÃO/M³</t>
  </si>
  <si>
    <t>00040568</t>
  </si>
  <si>
    <t>Kg</t>
  </si>
  <si>
    <t>00000428</t>
  </si>
  <si>
    <t>UND</t>
  </si>
  <si>
    <t>BATE-ESTACAS POR GRAVIDADE, POTÊNCIA DE 160 HP, PESO DO MARTELO ATÉ 3 TONELADAS - CHP DIURNO.</t>
  </si>
  <si>
    <t>EQUIVALENTE DA REGIAO</t>
  </si>
  <si>
    <t>00035273</t>
  </si>
  <si>
    <t>M</t>
  </si>
  <si>
    <t xml:space="preserve">  M</t>
  </si>
  <si>
    <t xml:space="preserve"> PREGO DE AÇO POLIDO COM CABECA 22 X 48 (4 1/4 X 5)</t>
  </si>
  <si>
    <t>ROLANTE (DESLIZANTE) EM MADEIRA DE LEI ESPÉCIE MAÇARAMDUBA, ANGELIM VERMELHO OU EQUIVALENTE DA REGIÃO/M</t>
  </si>
  <si>
    <t>PARAFUSO M16 EM AÇO GALVANIZADO, COMPRIMENTO = 500 MM, DIAMETRO = 16 MM, ROSCA MAQUINA, COM CABECA SEXTAVADA E PORCA.</t>
  </si>
  <si>
    <t>GUARDA-CORPO EM MADEIRA DE LEI ESPÉCIE MAÇARAMDUBA, ANGELIM VERMELHO OU EQUIVALENTE DA REGIÃO/M³</t>
  </si>
  <si>
    <t>GUARDA-RODA EM MADEIRA DE LEI ESPÉCIE MAÇARAMDUBA, ANGELIM VERMELHO OU EQUIVALENTE DA REGIÃO/M³</t>
  </si>
  <si>
    <t>00005062</t>
  </si>
  <si>
    <t>PREGO DE ACO POLIDO COM CABECA 19 X 33 (3 X 9)</t>
  </si>
  <si>
    <t>CABECEIRA</t>
  </si>
  <si>
    <t>ALA EM MADEIRA DE LEI ESPÉCIE MAÇARAMDUBA, ANGELIM VERMELHO OU EQUIVALENTE DA REGIÃO/M³</t>
  </si>
  <si>
    <t>DESCRIÇÃO DOS ITENS</t>
  </si>
  <si>
    <t>PERCENTUAL</t>
  </si>
  <si>
    <t>Administração Central (AC)</t>
  </si>
  <si>
    <t>Seguro e Garantia (S + G)</t>
  </si>
  <si>
    <t xml:space="preserve">Taxa de Risco (R) </t>
  </si>
  <si>
    <t>Bonificação / Lucro Bruto (B)</t>
  </si>
  <si>
    <t>Impostos</t>
  </si>
  <si>
    <t xml:space="preserve">ISSQN </t>
  </si>
  <si>
    <t>Total de Impostos (I)</t>
  </si>
  <si>
    <t>Despesas Financeiras (F)</t>
  </si>
  <si>
    <r>
      <t xml:space="preserve">BDI (%) = </t>
    </r>
    <r>
      <rPr>
        <u/>
        <sz val="11"/>
        <rFont val="Arial"/>
        <family val="2"/>
      </rPr>
      <t>(((1+AC+S+G+R) x (1+F) x (1+B) ) - 1 )  x 100</t>
    </r>
  </si>
  <si>
    <t>(1- I)</t>
  </si>
  <si>
    <t>Obs.: Conforme legislação municipal:</t>
  </si>
  <si>
    <t>Base de cálculo do ISS</t>
  </si>
  <si>
    <t>Alíquota do ISS</t>
  </si>
  <si>
    <t>________________________________</t>
  </si>
  <si>
    <t>Engenheiro Civil</t>
  </si>
  <si>
    <t>Construção de Rodovias e Ferrovias</t>
  </si>
  <si>
    <t>PARCELA DO BDI</t>
  </si>
  <si>
    <t>1 Quartil</t>
  </si>
  <si>
    <t>Médio</t>
  </si>
  <si>
    <t>3 Quartil</t>
  </si>
  <si>
    <t xml:space="preserve">Risco (R) </t>
  </si>
  <si>
    <t>Despesas Financeiras (DF)</t>
  </si>
  <si>
    <t>Lucro (L)</t>
  </si>
  <si>
    <t>PIS, COFINS e ISSQN</t>
  </si>
  <si>
    <t>Conforme legislação específica</t>
  </si>
  <si>
    <t>QUADRO DE COMPOSIÇÃO DE INVESTIMENTO</t>
  </si>
  <si>
    <t>Discriminação</t>
  </si>
  <si>
    <t>(R$)</t>
  </si>
  <si>
    <t>TOTAL</t>
  </si>
  <si>
    <t>Recurso Próprio</t>
  </si>
  <si>
    <t>___________________________________________________________________________________</t>
  </si>
  <si>
    <t>PLANILHA DE COMPOSIÇÕES</t>
  </si>
  <si>
    <t>CRONOGRAMA FÍSICO FINANCEIRO</t>
  </si>
  <si>
    <t>PILAR EM MADEIRA DE LEI DE MAÇARANDUBA, ANGELIM VERMELHO, PIQUIÁ OU EQUIVALENTE DA REGIÃO</t>
  </si>
  <si>
    <t>LIMPEZA GERAL E ENTREGA DA OBRA</t>
  </si>
  <si>
    <t>TRANSVERSINA EM MADEIRA DE LEI DE MAÇARANDUBA, ANGELIM VERMELHO, PIQUIÁ OU EQUIVALENTE DA REGIÃO.</t>
  </si>
  <si>
    <t>SUPERRESTRUTURA (TABULEIRO 12x6,5cm, ROLANTE 30x6cm e GUARADA RODA 30x30cm).</t>
  </si>
  <si>
    <t>PRANCHA DE MADEIRA NAO APARELHADA *6 X 30* CM, MACARANDUBA, ANGELIM VERMELHO OU EQUIVALENTE DA REGIÃO.</t>
  </si>
  <si>
    <t>ATERRO MANUAL DE VALAS COM AREIA PARA ATERRO E COMPACTAÇÃO MECANIZADA.</t>
  </si>
  <si>
    <t>PINTURA A ÓLEO, 2 DEMÃOS</t>
  </si>
  <si>
    <t>PLACA DE OBRA EM LONA COM PLOTAGEM DE GRÁFICA</t>
  </si>
  <si>
    <t>SEDOP</t>
  </si>
  <si>
    <t xml:space="preserve">MEMORIA DE CÁLCULO </t>
  </si>
  <si>
    <t>VARIÁVEIS</t>
  </si>
  <si>
    <t>DIMENSÕES</t>
  </si>
  <si>
    <t xml:space="preserve">UNIDADE </t>
  </si>
  <si>
    <t>COMPRIMENTO</t>
  </si>
  <si>
    <t>LARGURA (L)</t>
  </si>
  <si>
    <t>ÁREA TOTAL (St)</t>
  </si>
  <si>
    <t>ALTURA</t>
  </si>
  <si>
    <t>ESPESSURA</t>
  </si>
  <si>
    <t>LARGURA</t>
  </si>
  <si>
    <t>Nº DE LADOS</t>
  </si>
  <si>
    <t xml:space="preserve">VOLUME </t>
  </si>
  <si>
    <t>ÁREA</t>
  </si>
  <si>
    <t>LADO-(A)</t>
  </si>
  <si>
    <t>LADO-(B)</t>
  </si>
  <si>
    <t>Nº DE PILARES (ESTACAS)</t>
  </si>
  <si>
    <t>HORA TRABALHADA</t>
  </si>
  <si>
    <t>TRANSVERSINAS EM MADEIRA DE LEI ESPÉCIE MAÇARAMDUBA, ANGELIM VERMELHO OU EQUIVALENTE DA REGIÃO/M³</t>
  </si>
  <si>
    <t>LONGARINAS EM MADEIRA DE LEI ESPÉCIE MAÇARAMDUBA, ANGELIM VERMELHO OU EQUIVALENTE DA REGIÃO/M³</t>
  </si>
  <si>
    <t>LONGARINA EM MADEIRA DE LEI DE MAÇARANDUBA, ANGELIM VERMELHO, PIQUIÁ OU EQUIVALENTE DA REGIÃO.</t>
  </si>
  <si>
    <t>Nº DE PEÇAS</t>
  </si>
  <si>
    <t>TABULEIRO PEÇA EM MADEIRA DE LEI DE MAÇARANDUBA, ANGELIM VERMELHO, PIQUIÁ OU EQUIVALENTE DA REGIÃO (4,40x0,15x0,07).</t>
  </si>
  <si>
    <t>ROLANTE PRANCHA DE MADEIRA NAO APARELHADA *6 X 30* CM, MACARANDUBA, ANGELIM VERMELHO OU EQUIVALENTE DA REGIÃO.</t>
  </si>
  <si>
    <t>GUARDA-RODA PEÇA EM MADEIRA DE LEI DE MAÇARANDUBA, ANGELIM VERMELHO, PIQUIÁ OU EQUIVALENTE DA REGIÃO (4,00x0,30x0,30).</t>
  </si>
  <si>
    <t>PEÇAS EM MADEIRA DE LEI DE MAÇARANDUBA, ANGELIM VERMELHO, PIQUIÁ OU EQUIVALENTE DA REGIÃO (0,12x0,06x comp. variado).</t>
  </si>
  <si>
    <t>PEÇAS EM MADEIRA DE LEI DE MAÇARANDUBA, ANGELIM VERMELHO, PIQUIÁ OU EQUIVALENTE DA REGIÃO (0,12x0,06x1,60).</t>
  </si>
  <si>
    <t xml:space="preserve">VOLUME TOTAL </t>
  </si>
  <si>
    <t xml:space="preserve">HORA </t>
  </si>
  <si>
    <t>METRO</t>
  </si>
  <si>
    <t>PEÇAS EM MADEIRA DE LEI DE MAÇARANDUBA, ANGELIM VERMELHO, PIQUIÁ OU EQUIVALENTE DA REGIÃO (0,15x0,07x 2,00).</t>
  </si>
  <si>
    <t>ALA DE CONTENÇÃO</t>
  </si>
  <si>
    <t>Nº DE ALAS</t>
  </si>
  <si>
    <t>ÁREA DE ATERRO</t>
  </si>
  <si>
    <t>PEÇAS EM MADEIRA DE LEI DE MAÇARANDUBA, ANGELIM VERMELHO, PIQUIÁ OU EQUIVALENTE DA REGIÃO (0,15x0,07x 4,40).</t>
  </si>
  <si>
    <t>Nº DE CABECEIRA</t>
  </si>
  <si>
    <t>PINTURA GUARDA-CORPO E GUARDA-RODA</t>
  </si>
  <si>
    <t>PINTURA GUARDA-RODA</t>
  </si>
  <si>
    <t>PINTURA GUARDA-CORPO</t>
  </si>
  <si>
    <t>ÁREA TOTAL</t>
  </si>
  <si>
    <t>1.2.1</t>
  </si>
  <si>
    <t>1.3.1</t>
  </si>
  <si>
    <t>1.3.2</t>
  </si>
  <si>
    <t>1.3.3</t>
  </si>
  <si>
    <t>1.4</t>
  </si>
  <si>
    <t>1.4.1</t>
  </si>
  <si>
    <t>1.4.2</t>
  </si>
  <si>
    <t>1.5</t>
  </si>
  <si>
    <t>1.5.1</t>
  </si>
  <si>
    <t>1.6</t>
  </si>
  <si>
    <t>1.6.1</t>
  </si>
  <si>
    <t>1.6.2</t>
  </si>
  <si>
    <t>1.7</t>
  </si>
  <si>
    <t>1.7.1</t>
  </si>
  <si>
    <t>1.7.2</t>
  </si>
  <si>
    <t>1.8</t>
  </si>
  <si>
    <t>INFRAESTRUTURA</t>
  </si>
  <si>
    <t>BATE-ESTACAS POR GRAVIDADE, POTÊNCIA DE 160 HP, PESO DO MARTELO ATÉ 3 TONELADAS - CHP DIURNO</t>
  </si>
  <si>
    <t>TABULEIRO EM MADEIRA DE LEI ESPÉCIE MAÇARAMDUBA, ANGELIM VERMELHO OU EQUIVALENTE DA REGIÃO/M³</t>
  </si>
  <si>
    <t>ATERRO MANUAL DE VALAS COM AREIA PARA ATERRO E COMPACTAÇÃO MECÃNIZADA.</t>
  </si>
  <si>
    <t>4.1</t>
  </si>
  <si>
    <t>4.1.2</t>
  </si>
  <si>
    <t>VALOR SUB TOTAL</t>
  </si>
  <si>
    <t xml:space="preserve">             PREFEITURA MUNICIPAL DE TRACUATEUA-PA</t>
  </si>
  <si>
    <t>INFRAESTRUTURA PILARES, LONGARINAS E TRANSVERSINAS FORNECIMENTO E INSTALAÇÃO (30x30 cm comprimento variado)</t>
  </si>
  <si>
    <t xml:space="preserve"> Prefeitura Municipal de Tracuateua-Pa</t>
  </si>
  <si>
    <t>Secretaria Municipal de Administração</t>
  </si>
  <si>
    <t xml:space="preserve">                                 SECRETARIA MUNICIPAL DE ADMINISTRAÇÃO</t>
  </si>
  <si>
    <t xml:space="preserve">JOSÉ GERALDO ALVES DA SILVA </t>
  </si>
  <si>
    <t>ATERRO MANUAL DE VALAS COM SOLO ARGILO-ARENOSO E COMPACTAÇÃO MECANIZADA. AF_05/2016</t>
  </si>
  <si>
    <t>Avenida Mario Nogueira, S/N, Bairro Centro - CEP: 68647-000, Tracuateua-PA</t>
  </si>
  <si>
    <t xml:space="preserve">  SECRETARIA MUNICIPAL DE ADMINISTRAÇÃO </t>
  </si>
  <si>
    <r>
      <t xml:space="preserve">          CNPJ: 01.612.99</t>
    </r>
    <r>
      <rPr>
        <sz val="11"/>
        <rFont val="Times New Roman"/>
        <family val="1"/>
      </rPr>
      <t>9/0001-92</t>
    </r>
  </si>
  <si>
    <t xml:space="preserve">              PREFEITURA MUNICIPAL DE TRACUATEUA-PA</t>
  </si>
  <si>
    <t>CNPJ: 01.612.999/0001-92
Avenida Mario Nogueira, S/N, Bairro Centro - CEP: 68647-000, Tracuateua-PA.</t>
  </si>
  <si>
    <t>PREFEITURA MUNICIPAL DE TRACUATEUA-PA</t>
  </si>
  <si>
    <t xml:space="preserve">     SECRETARIA MUNICIPAL DE ADMINISTRAÇÃO </t>
  </si>
  <si>
    <r>
      <t>Município</t>
    </r>
    <r>
      <rPr>
        <sz val="10"/>
        <rFont val="Arial"/>
        <family val="2"/>
      </rPr>
      <t>: Tracuateua - Pará</t>
    </r>
  </si>
  <si>
    <t>CNPJ: 01.612.999/0001-92</t>
  </si>
  <si>
    <t>Avenida Mario Nogueira, S/N, Bairro Centro - CEP: 68647-000, Tracuateua-PA.</t>
  </si>
  <si>
    <t xml:space="preserve">                                                                                               Avenida Mario Nogueira, S/N, Bairro Centro - CEP: 68647-000, Tracuateua-PA.</t>
  </si>
  <si>
    <r>
      <t xml:space="preserve">                                                                                                                                SECRETARIA MUNICIPAL DE</t>
    </r>
    <r>
      <rPr>
        <sz val="10"/>
        <rFont val="Garamond"/>
        <family val="1"/>
      </rPr>
      <t xml:space="preserve"> ADMINISTRAÇÃO</t>
    </r>
  </si>
  <si>
    <t>1.1</t>
  </si>
  <si>
    <t>1.1.1</t>
  </si>
  <si>
    <t>1.2</t>
  </si>
  <si>
    <t>1.3</t>
  </si>
  <si>
    <t>1.5.2</t>
  </si>
  <si>
    <t>1.8.1</t>
  </si>
  <si>
    <t>1.2.2</t>
  </si>
  <si>
    <t>1.2.3</t>
  </si>
  <si>
    <t>1.2.4</t>
  </si>
  <si>
    <t>1.1.2</t>
  </si>
  <si>
    <t>2.1</t>
  </si>
  <si>
    <t>2.2.1</t>
  </si>
  <si>
    <t>2.2.2</t>
  </si>
  <si>
    <t>2.2.3</t>
  </si>
  <si>
    <t>2.2.4</t>
  </si>
  <si>
    <t>3.1</t>
  </si>
  <si>
    <t>3.1.2</t>
  </si>
  <si>
    <t>3.2.3</t>
  </si>
  <si>
    <t>3.3.4</t>
  </si>
  <si>
    <t>5.1</t>
  </si>
  <si>
    <t>5.1.2</t>
  </si>
  <si>
    <t>6.1.2</t>
  </si>
  <si>
    <t>6.1.3</t>
  </si>
  <si>
    <t>7.1</t>
  </si>
  <si>
    <t>7.1.2</t>
  </si>
  <si>
    <t xml:space="preserve">                                            CNPJ: 01.612.999/0001-92</t>
  </si>
  <si>
    <t xml:space="preserve">   Avenida Mario Nogueira, S/N, Bairro Centro - CEP: 68647-000, Tracuateua-PA.</t>
  </si>
  <si>
    <t xml:space="preserve">             SECRETARIA MUNICIPAL DE ADMINISTRAÇÃO </t>
  </si>
  <si>
    <t>Prefeito Municipal de Tracuateua-PA</t>
  </si>
  <si>
    <t>José Braulio da Costa</t>
  </si>
  <si>
    <t>ORSE</t>
  </si>
  <si>
    <t>8693</t>
  </si>
  <si>
    <t>__________________________________________________</t>
  </si>
  <si>
    <t xml:space="preserve">                                                                                                                                 CNPJ: 01.612.999/0001-92</t>
  </si>
  <si>
    <t>ENDEREÇO: ZONA RURAL DO MUNICIPIO DE TRACUATEUA-PA</t>
  </si>
  <si>
    <t>1° MÊS</t>
  </si>
  <si>
    <t>2° MÊS</t>
  </si>
  <si>
    <t>PARCIAIS ACUMULADAS</t>
  </si>
  <si>
    <t>ACUMULADO (%)</t>
  </si>
  <si>
    <t>PERCENTUAIS  ACUMULADO (%)</t>
  </si>
  <si>
    <t>RECURSOS NÃO VINCULADOS DE IMPOSTOS</t>
  </si>
  <si>
    <t>OUTROS CONVENIOS DA UNIÃO</t>
  </si>
  <si>
    <t>OUTROS CONVENIOS DO ESTADO</t>
  </si>
  <si>
    <t>CESSÃO ONEROSA DO BONUS DO PRÉ-SAL</t>
  </si>
  <si>
    <t>CIDE</t>
  </si>
  <si>
    <t>CONTRIBUIÇÃO DE ILUMINAÇÃO PUBLICA</t>
  </si>
  <si>
    <t>DOTAÇÃO</t>
  </si>
  <si>
    <t>DOTAÇÃO INICIAL</t>
  </si>
  <si>
    <t>SALDO DA DOTAÇÃO</t>
  </si>
  <si>
    <t>DOTAÇÃO BLOQUEADA</t>
  </si>
  <si>
    <t xml:space="preserve">DOTAÇÃO DISPONÍVEL </t>
  </si>
  <si>
    <t>TOTAL  Sec. DE INFRAESTRUTURA e TRANSPORTE</t>
  </si>
  <si>
    <t>02 meses</t>
  </si>
  <si>
    <t>TABULEIRO PEÇA EM MADEIRA DE LEI DE MAÇARANDUBA, ANGELIM VERMELHO, PIQUIÁ OU EQUIVALENTE DA REGIÃO (4,20x0,15x0,07).</t>
  </si>
  <si>
    <t>PONTE (8,00x4,20)- ESTRADA DO BRAÇO GRANDE   LOCALIZAÇÃO GEOGRAFICA 1°15'29.0"S e 47°04'44.8"O</t>
  </si>
  <si>
    <t>Marcus Túlio de A.A Souza</t>
  </si>
  <si>
    <t>CREA: 1516796250</t>
  </si>
  <si>
    <t>ALA DE CONTENÇÃO h= 2,70 m</t>
  </si>
  <si>
    <t>Marcus Túlio de Alencar Araripe Souza</t>
  </si>
  <si>
    <t>Eng. Civil / CREA: 1516796250</t>
  </si>
  <si>
    <r>
      <t xml:space="preserve">    </t>
    </r>
    <r>
      <rPr>
        <b/>
        <sz val="12"/>
        <rFont val="Calibri"/>
        <family val="2"/>
      </rPr>
      <t xml:space="preserve">   Marcus Túlio de Alencar Araripe Souza</t>
    </r>
  </si>
  <si>
    <r>
      <t xml:space="preserve">                                                                                   </t>
    </r>
    <r>
      <rPr>
        <b/>
        <sz val="7"/>
        <rFont val="Calibri"/>
        <family val="2"/>
      </rPr>
      <t xml:space="preserve">            __________________________________________________________________</t>
    </r>
  </si>
  <si>
    <t>_________________________________________________</t>
  </si>
  <si>
    <t>ENG.CIVILCREA-1516796250</t>
  </si>
  <si>
    <t xml:space="preserve">Marcus Túlio de Alencar Araripe Souza </t>
  </si>
  <si>
    <t>Resp. Técnico: Engenheiro Civil Marcus Túlio de A.A Souza</t>
  </si>
  <si>
    <t>08/2022</t>
  </si>
  <si>
    <t>_______________________________________________</t>
  </si>
  <si>
    <t xml:space="preserve"> Eng. Civil / CREA: 1516796250</t>
  </si>
  <si>
    <t>______________________________________________</t>
  </si>
  <si>
    <t>SEDOP 04/2022; ORSE: 04/2022</t>
  </si>
  <si>
    <r>
      <t xml:space="preserve">                                             </t>
    </r>
    <r>
      <rPr>
        <b/>
        <sz val="12"/>
        <color rgb="FF000000"/>
        <rFont val="Garamond"/>
        <family val="1"/>
      </rPr>
      <t>Marcus Túlio de Alencar Araripe Souza</t>
    </r>
  </si>
  <si>
    <r>
      <t xml:space="preserve">                                                    </t>
    </r>
    <r>
      <rPr>
        <b/>
        <sz val="9"/>
        <color rgb="FF000000"/>
        <rFont val="Garamond"/>
        <family val="1"/>
      </rPr>
      <t>Eng. Civil / CREA: 1516796250</t>
    </r>
  </si>
  <si>
    <t>FONTE:SINAPI 07/2022</t>
  </si>
  <si>
    <t>FONTE: SINAPI 07/2022;/desonerado</t>
  </si>
  <si>
    <t>Estado do Pará</t>
  </si>
  <si>
    <t>Prefeitura Municipal de Tracuateua</t>
  </si>
  <si>
    <t>ENCARGOS SOCIAIS - DESONERADOS</t>
  </si>
  <si>
    <t>DISCRIMINAÇÃO</t>
  </si>
  <si>
    <t>HORISTA %</t>
  </si>
  <si>
    <t>MENSALISTA %</t>
  </si>
  <si>
    <t>A.</t>
  </si>
  <si>
    <t>ENCARGOS SOCIAIS  Basicos</t>
  </si>
  <si>
    <t>A.1</t>
  </si>
  <si>
    <t>INSS</t>
  </si>
  <si>
    <t>A.2</t>
  </si>
  <si>
    <t>SESI</t>
  </si>
  <si>
    <t>A.3</t>
  </si>
  <si>
    <t>SENAI</t>
  </si>
  <si>
    <t>A.4</t>
  </si>
  <si>
    <t>INCRA</t>
  </si>
  <si>
    <t>A.5</t>
  </si>
  <si>
    <t>SEBRAE</t>
  </si>
  <si>
    <t>A.6</t>
  </si>
  <si>
    <t>Salario-Educação</t>
  </si>
  <si>
    <t>A.7</t>
  </si>
  <si>
    <t xml:space="preserve"> Seguro contra Acidentes</t>
  </si>
  <si>
    <t>A.8</t>
  </si>
  <si>
    <t>FGTS</t>
  </si>
  <si>
    <t>A.9</t>
  </si>
  <si>
    <t>SECONCI</t>
  </si>
  <si>
    <t>B.</t>
  </si>
  <si>
    <t>ENCARGOS SOCIAIS  com incidencias de A</t>
  </si>
  <si>
    <t>B.1</t>
  </si>
  <si>
    <t>Repouso Semanal e feriados</t>
  </si>
  <si>
    <t>Feriados</t>
  </si>
  <si>
    <t>B.2</t>
  </si>
  <si>
    <t>Auxilio-enfermidade</t>
  </si>
  <si>
    <t>B.4</t>
  </si>
  <si>
    <t>13o. Salario</t>
  </si>
  <si>
    <t>B.3</t>
  </si>
  <si>
    <t>Licença-paternidade</t>
  </si>
  <si>
    <t>B.5</t>
  </si>
  <si>
    <t>Faltas justificadas/greves/</t>
  </si>
  <si>
    <t>Dias de chuva</t>
  </si>
  <si>
    <t>Auxílio Acidente de Trabalho</t>
  </si>
  <si>
    <t>B.6</t>
  </si>
  <si>
    <t>Férias Gozadas</t>
  </si>
  <si>
    <t>B.7</t>
  </si>
  <si>
    <t>Salario Maternidade</t>
  </si>
  <si>
    <t>C.</t>
  </si>
  <si>
    <t>ENCARGOS SOCIAIS  sem incidencias de A</t>
  </si>
  <si>
    <t>C.3</t>
  </si>
  <si>
    <t>Aviso-previo indenizado</t>
  </si>
  <si>
    <t>Aviso Prévio Trabalhado</t>
  </si>
  <si>
    <t>C.2</t>
  </si>
  <si>
    <t>Ferias idenizadas</t>
  </si>
  <si>
    <t>C.1</t>
  </si>
  <si>
    <t>Deposito despedida s/ justa causa =0,4 x (A2 x B)</t>
  </si>
  <si>
    <t>C.4</t>
  </si>
  <si>
    <t>Indenização adicional</t>
  </si>
  <si>
    <t>D.</t>
  </si>
  <si>
    <t>Taxas das reincidencias</t>
  </si>
  <si>
    <t>D.1</t>
  </si>
  <si>
    <t>Reincidencia de A sobre B</t>
  </si>
  <si>
    <t>D.2</t>
  </si>
  <si>
    <t>Reincidencia de A.2 sobre C.3</t>
  </si>
  <si>
    <t xml:space="preserve">   Engenheiro civil/PMT</t>
  </si>
  <si>
    <t>CREA-PA/1516796250</t>
  </si>
  <si>
    <t xml:space="preserve">                       _______________________________</t>
  </si>
  <si>
    <t>PEÇAS EM MADEIRA DE LEI DE MAÇARANDUBA, ANGELIM VERMELHO, PIQUIÁ OU EQUIVALENTE DA REGIÃO (0,15x0,07x 4,20).</t>
  </si>
  <si>
    <t>PEÇAS EM MADEIRA DE LEI DE MAÇARANDUBA, ANGELIM VERMELHO, PIQUIÁ OU EQUIVALENTE DA REGIÃO (0,12x0,07x8,5,00).</t>
  </si>
  <si>
    <t>LOCALIZAÇÃO GEOGRAFICA: 0°57'39.78"S  46°55'27.30"O).</t>
  </si>
  <si>
    <t xml:space="preserve">PONTE-8,50 m </t>
  </si>
  <si>
    <t>Tracuateua-PA/05/2023</t>
  </si>
  <si>
    <r>
      <t xml:space="preserve">OBJETO: </t>
    </r>
    <r>
      <rPr>
        <sz val="10"/>
        <rFont val="Garamond"/>
        <family val="1"/>
      </rPr>
      <t>CONSTRUÇÃO DE OBRA DE ARTE EM MADEIRA DE LEI, SERÃO CONSTRUÍDO 7,30m(SETE METROS E TRINTA CENTIMETROS) METROS LINEARES DE PONTE DE MADEIRA NO ATERRO DA ESTRADA SANTA MARIA DO COCAL  NO MUNICÍPIO DE TRACUATEUA-PA.</t>
    </r>
  </si>
  <si>
    <t>LOCALIZAÇÃO GEOGRAFICA: 1° 0'54.27"S 46°57'37.14"O ).</t>
  </si>
  <si>
    <t xml:space="preserve">              PONTE DO ATERRO DA ESTRADA SANTA MARIA DO COCAL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</si>
</sst>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0.0%"/>
  </numFmts>
  <fonts count="100">
    <font>
      <sz val="11"/>
      <name val="Calibri"/>
    </font>
    <font>
      <sz val="11"/>
      <color theme="1"/>
      <name val="Calibri"/>
      <family val="2"/>
      <scheme val="minor"/>
    </font>
    <font>
      <sz val="7"/>
      <name val="Calibri"/>
      <family val="2"/>
    </font>
    <font>
      <sz val="10"/>
      <name val="Calibri"/>
      <family val="2"/>
    </font>
    <font>
      <sz val="10"/>
      <color indexed="60"/>
      <name val="Calibri"/>
      <family val="2"/>
    </font>
    <font>
      <b/>
      <sz val="7"/>
      <name val="Calibri"/>
      <family val="2"/>
    </font>
    <font>
      <b/>
      <sz val="10"/>
      <name val="Calibri"/>
      <family val="2"/>
    </font>
    <font>
      <b/>
      <sz val="10"/>
      <color indexed="60"/>
      <name val="Calibri"/>
      <family val="2"/>
    </font>
    <font>
      <b/>
      <sz val="14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sz val="7"/>
      <color rgb="FFFF0000"/>
      <name val="Calibri"/>
      <family val="2"/>
    </font>
    <font>
      <b/>
      <sz val="10"/>
      <color rgb="FF000000"/>
      <name val="Garamond"/>
      <family val="1"/>
    </font>
    <font>
      <b/>
      <sz val="11"/>
      <color rgb="FF000000"/>
      <name val="Garamond"/>
      <family val="1"/>
    </font>
    <font>
      <sz val="12"/>
      <name val="Garamond"/>
      <family val="1"/>
    </font>
    <font>
      <sz val="12"/>
      <color rgb="FF000000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sz val="7"/>
      <name val="Garamond"/>
      <family val="1"/>
    </font>
    <font>
      <sz val="11"/>
      <color rgb="FF000000"/>
      <name val="Calibri"/>
      <family val="2"/>
    </font>
    <font>
      <b/>
      <sz val="9"/>
      <name val="Garamond"/>
      <family val="1"/>
    </font>
    <font>
      <b/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Garamond"/>
      <family val="1"/>
    </font>
    <font>
      <b/>
      <sz val="13"/>
      <name val="Garamond"/>
      <family val="1"/>
    </font>
    <font>
      <b/>
      <sz val="1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0"/>
      <name val="Calibri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1"/>
      <color rgb="FF000000"/>
      <name val="Garamond"/>
      <family val="1"/>
    </font>
    <font>
      <sz val="8"/>
      <name val="Garamond"/>
      <family val="1"/>
    </font>
    <font>
      <sz val="11"/>
      <color rgb="FF000000"/>
      <name val="Calibri"/>
      <family val="2"/>
    </font>
    <font>
      <sz val="14"/>
      <name val="Garamond"/>
      <family val="1"/>
    </font>
    <font>
      <sz val="11"/>
      <color indexed="8"/>
      <name val="Calibri"/>
      <family val="2"/>
    </font>
    <font>
      <sz val="11"/>
      <name val="Arial"/>
      <family val="2"/>
    </font>
    <font>
      <u/>
      <sz val="11"/>
      <name val="Arial"/>
      <family val="2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sz val="11"/>
      <name val="Garamond"/>
      <family val="1"/>
    </font>
    <font>
      <sz val="12"/>
      <name val="Garamond"/>
      <family val="1"/>
    </font>
    <font>
      <sz val="11"/>
      <name val="Calibri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70C0"/>
      <name val="Times New Roman"/>
      <family val="1"/>
    </font>
    <font>
      <b/>
      <sz val="12"/>
      <name val="Garamond"/>
      <family val="1"/>
    </font>
    <font>
      <b/>
      <sz val="14"/>
      <name val="Garamond"/>
      <family val="1"/>
    </font>
    <font>
      <b/>
      <sz val="10"/>
      <name val="Garamond"/>
      <family val="1"/>
    </font>
    <font>
      <b/>
      <sz val="13"/>
      <name val="Garamond"/>
      <family val="1"/>
    </font>
    <font>
      <b/>
      <sz val="10"/>
      <name val="Arial"/>
      <family val="2"/>
    </font>
    <font>
      <b/>
      <sz val="11"/>
      <name val="Garamond"/>
      <family val="1"/>
    </font>
    <font>
      <sz val="10"/>
      <name val="Arial"/>
      <family val="2"/>
    </font>
    <font>
      <sz val="13"/>
      <name val="Garamond"/>
      <family val="1"/>
    </font>
    <font>
      <sz val="11"/>
      <color rgb="FF000000"/>
      <name val="Garamond"/>
      <family val="1"/>
    </font>
    <font>
      <b/>
      <sz val="11"/>
      <color rgb="FF000000"/>
      <name val="Garamond"/>
      <family val="1"/>
    </font>
    <font>
      <sz val="8"/>
      <name val="Calibri"/>
      <family val="2"/>
    </font>
    <font>
      <sz val="10"/>
      <name val="Verdana"/>
      <family val="2"/>
    </font>
    <font>
      <sz val="9"/>
      <name val="Verdana"/>
      <family val="2"/>
    </font>
    <font>
      <sz val="7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60"/>
      <name val="Calibri"/>
      <family val="2"/>
    </font>
    <font>
      <sz val="12"/>
      <color indexed="8"/>
      <name val="Garamond"/>
      <family val="1"/>
    </font>
    <font>
      <sz val="12"/>
      <color rgb="FF000000"/>
      <name val="Garamond"/>
      <family val="1"/>
    </font>
    <font>
      <sz val="12"/>
      <color rgb="FF333333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8"/>
      <name val="Garamond"/>
      <family val="1"/>
    </font>
    <font>
      <b/>
      <sz val="11"/>
      <color rgb="FF000000"/>
      <name val="Calibri"/>
      <family val="2"/>
    </font>
    <font>
      <sz val="8"/>
      <name val="Garamond"/>
      <family val="1"/>
    </font>
    <font>
      <sz val="11"/>
      <color rgb="FF006100"/>
      <name val="Calibri"/>
      <family val="2"/>
      <scheme val="minor"/>
    </font>
    <font>
      <sz val="10"/>
      <name val="Bahnschrift SemiCondensed"/>
      <family val="2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9"/>
      <color rgb="FF000000"/>
      <name val="Garamond"/>
      <family val="1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4"/>
      </patternFill>
    </fill>
  </fills>
  <borders count="12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DDDDDD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64" fontId="29" fillId="0" borderId="0">
      <alignment vertical="top"/>
      <protection locked="0"/>
    </xf>
    <xf numFmtId="43" fontId="47" fillId="0" borderId="0">
      <alignment vertical="top"/>
      <protection locked="0"/>
    </xf>
    <xf numFmtId="0" fontId="29" fillId="0" borderId="0">
      <protection locked="0"/>
    </xf>
    <xf numFmtId="0" fontId="44" fillId="0" borderId="0">
      <protection locked="0"/>
    </xf>
    <xf numFmtId="0" fontId="49" fillId="0" borderId="0">
      <protection locked="0"/>
    </xf>
    <xf numFmtId="164" fontId="29" fillId="0" borderId="0">
      <alignment vertical="top"/>
      <protection locked="0"/>
    </xf>
    <xf numFmtId="0" fontId="50" fillId="0" borderId="0">
      <protection locked="0"/>
    </xf>
    <xf numFmtId="0" fontId="29" fillId="0" borderId="0">
      <protection locked="0"/>
    </xf>
    <xf numFmtId="9" fontId="47" fillId="0" borderId="0">
      <alignment vertical="top"/>
      <protection locked="0"/>
    </xf>
    <xf numFmtId="9" fontId="29" fillId="0" borderId="0">
      <alignment vertical="top"/>
      <protection locked="0"/>
    </xf>
    <xf numFmtId="44" fontId="81" fillId="0" borderId="0" applyFont="0" applyFill="0" applyBorder="0" applyAlignment="0" applyProtection="0"/>
    <xf numFmtId="0" fontId="87" fillId="11" borderId="0" applyNumberFormat="0" applyBorder="0" applyAlignment="0" applyProtection="0"/>
    <xf numFmtId="0" fontId="92" fillId="12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164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9" fillId="0" borderId="0"/>
  </cellStyleXfs>
  <cellXfs count="683">
    <xf numFmtId="0" fontId="0" fillId="0" borderId="0" xfId="0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Border="1" applyAlignment="1" applyProtection="1"/>
    <xf numFmtId="43" fontId="3" fillId="0" borderId="0" xfId="2" applyFont="1" applyBorder="1" applyAlignment="1" applyProtection="1">
      <alignment vertical="center"/>
    </xf>
    <xf numFmtId="43" fontId="4" fillId="0" borderId="0" xfId="2" applyFont="1" applyBorder="1" applyAlignment="1" applyProtection="1">
      <alignment horizontal="left" vertical="center" indent="5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164" fontId="5" fillId="0" borderId="2" xfId="1" applyFont="1" applyBorder="1" applyAlignment="1" applyProtection="1"/>
    <xf numFmtId="43" fontId="6" fillId="0" borderId="2" xfId="2" applyFont="1" applyBorder="1" applyAlignment="1" applyProtection="1">
      <alignment vertical="center"/>
    </xf>
    <xf numFmtId="43" fontId="7" fillId="0" borderId="3" xfId="2" applyFont="1" applyBorder="1" applyAlignment="1" applyProtection="1">
      <alignment horizontal="left" vertical="center" indent="5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7" fillId="0" borderId="5" xfId="2" applyFont="1" applyBorder="1" applyAlignment="1" applyProtection="1">
      <alignment horizontal="left" vertical="center" indent="5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6" fillId="0" borderId="7" xfId="2" applyFont="1" applyBorder="1" applyAlignment="1" applyProtection="1">
      <alignment vertical="center"/>
    </xf>
    <xf numFmtId="43" fontId="7" fillId="0" borderId="8" xfId="2" applyFont="1" applyBorder="1" applyAlignment="1" applyProtection="1">
      <alignment horizontal="left" vertical="center" indent="5"/>
    </xf>
    <xf numFmtId="0" fontId="2" fillId="0" borderId="0" xfId="0" applyFont="1" applyFill="1" applyBorder="1" applyAlignment="1">
      <alignment vertical="justify"/>
    </xf>
    <xf numFmtId="0" fontId="2" fillId="0" borderId="0" xfId="0" applyFont="1" applyFill="1" applyBorder="1" applyAlignment="1">
      <alignment vertical="justify" wrapText="1"/>
    </xf>
    <xf numFmtId="164" fontId="2" fillId="0" borderId="0" xfId="1" applyFont="1" applyFill="1" applyBorder="1" applyAlignment="1" applyProtection="1">
      <alignment vertical="justify"/>
    </xf>
    <xf numFmtId="43" fontId="3" fillId="0" borderId="0" xfId="2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justify"/>
    </xf>
    <xf numFmtId="43" fontId="4" fillId="0" borderId="0" xfId="2" applyFont="1" applyFill="1" applyBorder="1" applyAlignment="1" applyProtection="1">
      <alignment horizontal="left" vertical="center" indent="5"/>
    </xf>
    <xf numFmtId="0" fontId="11" fillId="0" borderId="0" xfId="0" applyFont="1" applyFill="1" applyBorder="1" applyAlignment="1">
      <alignment vertical="justify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164" fontId="2" fillId="0" borderId="0" xfId="1" applyFont="1" applyFill="1" applyBorder="1" applyAlignment="1" applyProtection="1"/>
    <xf numFmtId="0" fontId="9" fillId="4" borderId="22" xfId="0" applyFont="1" applyFill="1" applyBorder="1" applyAlignment="1">
      <alignment horizontal="center" vertical="center"/>
    </xf>
    <xf numFmtId="39" fontId="9" fillId="4" borderId="23" xfId="0" applyNumberFormat="1" applyFont="1" applyFill="1" applyBorder="1" applyAlignment="1">
      <alignment horizontal="center" vertical="center"/>
    </xf>
    <xf numFmtId="39" fontId="9" fillId="4" borderId="25" xfId="0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39" fontId="21" fillId="4" borderId="28" xfId="0" applyNumberFormat="1" applyFont="1" applyFill="1" applyBorder="1" applyAlignment="1">
      <alignment horizontal="center" vertical="center"/>
    </xf>
    <xf numFmtId="39" fontId="21" fillId="4" borderId="31" xfId="0" applyNumberFormat="1" applyFont="1" applyFill="1" applyBorder="1" applyAlignment="1">
      <alignment horizontal="center" vertical="center"/>
    </xf>
    <xf numFmtId="0" fontId="16" fillId="0" borderId="54" xfId="0" quotePrefix="1" applyFont="1" applyBorder="1" applyAlignment="1">
      <alignment horizontal="center" vertical="center"/>
    </xf>
    <xf numFmtId="39" fontId="16" fillId="0" borderId="30" xfId="0" applyNumberFormat="1" applyFont="1" applyBorder="1" applyAlignment="1">
      <alignment horizontal="right" vertical="center"/>
    </xf>
    <xf numFmtId="39" fontId="16" fillId="0" borderId="55" xfId="0" applyNumberFormat="1" applyFont="1" applyBorder="1" applyAlignment="1">
      <alignment horizontal="center" vertical="center"/>
    </xf>
    <xf numFmtId="39" fontId="9" fillId="5" borderId="56" xfId="0" applyNumberFormat="1" applyFont="1" applyFill="1" applyBorder="1" applyAlignment="1">
      <alignment horizontal="center" vertical="center"/>
    </xf>
    <xf numFmtId="39" fontId="9" fillId="5" borderId="57" xfId="0" applyNumberFormat="1" applyFont="1" applyFill="1" applyBorder="1" applyAlignment="1">
      <alignment horizontal="center" vertical="center"/>
    </xf>
    <xf numFmtId="0" fontId="20" fillId="0" borderId="4" xfId="0" applyFont="1" applyBorder="1" applyAlignment="1"/>
    <xf numFmtId="0" fontId="20" fillId="0" borderId="0" xfId="0" applyFont="1" applyBorder="1" applyAlignment="1"/>
    <xf numFmtId="0" fontId="20" fillId="0" borderId="5" xfId="0" applyFont="1" applyBorder="1" applyAlignment="1"/>
    <xf numFmtId="0" fontId="20" fillId="0" borderId="50" xfId="0" applyFont="1" applyBorder="1" applyAlignment="1"/>
    <xf numFmtId="0" fontId="20" fillId="0" borderId="41" xfId="0" applyFont="1" applyBorder="1" applyAlignment="1"/>
    <xf numFmtId="0" fontId="20" fillId="0" borderId="51" xfId="0" applyFont="1" applyBorder="1" applyAlignment="1"/>
    <xf numFmtId="43" fontId="6" fillId="0" borderId="0" xfId="2" applyFont="1" applyBorder="1" applyAlignment="1" applyProtection="1">
      <alignment vertical="center"/>
    </xf>
    <xf numFmtId="0" fontId="22" fillId="0" borderId="0" xfId="0" applyFont="1" applyBorder="1" applyAlignment="1">
      <alignment wrapText="1"/>
    </xf>
    <xf numFmtId="4" fontId="10" fillId="0" borderId="12" xfId="3" applyNumberFormat="1" applyFont="1" applyFill="1" applyBorder="1" applyAlignment="1" applyProtection="1"/>
    <xf numFmtId="0" fontId="23" fillId="6" borderId="0" xfId="7" applyFont="1" applyFill="1" applyBorder="1" applyAlignment="1" applyProtection="1">
      <alignment horizontal="left" vertical="top" wrapText="1"/>
    </xf>
    <xf numFmtId="0" fontId="14" fillId="0" borderId="30" xfId="0" applyFont="1" applyFill="1" applyBorder="1" applyAlignment="1">
      <alignment horizontal="center" vertical="center" wrapText="1"/>
    </xf>
    <xf numFmtId="49" fontId="14" fillId="0" borderId="30" xfId="0" applyNumberFormat="1" applyFont="1" applyFill="1" applyBorder="1" applyAlignment="1">
      <alignment horizontal="right" vertical="center" wrapText="1"/>
    </xf>
    <xf numFmtId="0" fontId="14" fillId="0" borderId="30" xfId="7" applyFont="1" applyFill="1" applyBorder="1" applyAlignment="1" applyProtection="1">
      <alignment horizontal="center" vertical="center" wrapText="1"/>
    </xf>
    <xf numFmtId="4" fontId="14" fillId="0" borderId="30" xfId="7" applyNumberFormat="1" applyFont="1" applyFill="1" applyBorder="1" applyAlignment="1" applyProtection="1">
      <alignment horizontal="right" vertical="center" wrapText="1"/>
    </xf>
    <xf numFmtId="4" fontId="14" fillId="0" borderId="55" xfId="0" applyNumberFormat="1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49" fontId="14" fillId="0" borderId="30" xfId="0" applyNumberFormat="1" applyFont="1" applyFill="1" applyBorder="1" applyAlignment="1">
      <alignment horizontal="right" vertical="top" wrapText="1"/>
    </xf>
    <xf numFmtId="0" fontId="14" fillId="0" borderId="30" xfId="0" applyFont="1" applyFill="1" applyBorder="1" applyAlignment="1">
      <alignment horizontal="center" vertical="top" wrapText="1"/>
    </xf>
    <xf numFmtId="0" fontId="14" fillId="0" borderId="30" xfId="0" applyFont="1" applyFill="1" applyBorder="1" applyAlignment="1">
      <alignment horizontal="right" vertical="top" wrapText="1"/>
    </xf>
    <xf numFmtId="0" fontId="14" fillId="0" borderId="30" xfId="0" applyFont="1" applyFill="1" applyBorder="1" applyAlignment="1">
      <alignment horizontal="right" vertical="center" wrapText="1"/>
    </xf>
    <xf numFmtId="0" fontId="14" fillId="0" borderId="39" xfId="7" applyFont="1" applyFill="1" applyBorder="1" applyAlignment="1" applyProtection="1">
      <alignment vertical="center" wrapText="1"/>
    </xf>
    <xf numFmtId="0" fontId="14" fillId="0" borderId="32" xfId="7" applyFont="1" applyFill="1" applyBorder="1" applyAlignment="1" applyProtection="1">
      <alignment vertical="center" wrapText="1"/>
    </xf>
    <xf numFmtId="4" fontId="14" fillId="0" borderId="30" xfId="0" applyNumberFormat="1" applyFont="1" applyFill="1" applyBorder="1" applyAlignment="1">
      <alignment horizontal="right" vertical="center" wrapText="1"/>
    </xf>
    <xf numFmtId="0" fontId="14" fillId="0" borderId="37" xfId="0" applyFont="1" applyFill="1" applyBorder="1" applyAlignment="1">
      <alignment horizontal="center" vertical="center" wrapText="1"/>
    </xf>
    <xf numFmtId="49" fontId="14" fillId="0" borderId="37" xfId="0" applyNumberFormat="1" applyFont="1" applyFill="1" applyBorder="1" applyAlignment="1">
      <alignment horizontal="right" vertical="top" wrapText="1"/>
    </xf>
    <xf numFmtId="4" fontId="14" fillId="0" borderId="37" xfId="7" applyNumberFormat="1" applyFont="1" applyFill="1" applyBorder="1" applyAlignment="1" applyProtection="1">
      <alignment horizontal="right" vertical="center" wrapText="1"/>
    </xf>
    <xf numFmtId="4" fontId="14" fillId="0" borderId="37" xfId="7" applyNumberFormat="1" applyFont="1" applyFill="1" applyBorder="1" applyAlignment="1" applyProtection="1">
      <alignment horizontal="right" vertical="top" wrapText="1"/>
    </xf>
    <xf numFmtId="164" fontId="9" fillId="3" borderId="33" xfId="6" applyFont="1" applyFill="1" applyBorder="1" applyAlignment="1" applyProtection="1">
      <alignment vertical="center"/>
    </xf>
    <xf numFmtId="4" fontId="14" fillId="0" borderId="55" xfId="0" applyNumberFormat="1" applyFont="1" applyFill="1" applyBorder="1" applyAlignment="1">
      <alignment vertical="top" wrapText="1"/>
    </xf>
    <xf numFmtId="49" fontId="14" fillId="0" borderId="37" xfId="0" applyNumberFormat="1" applyFont="1" applyFill="1" applyBorder="1" applyAlignment="1">
      <alignment horizontal="right" vertical="center" wrapText="1"/>
    </xf>
    <xf numFmtId="0" fontId="14" fillId="0" borderId="37" xfId="0" applyFont="1" applyFill="1" applyBorder="1" applyAlignment="1">
      <alignment horizontal="right" vertical="center" wrapText="1"/>
    </xf>
    <xf numFmtId="4" fontId="25" fillId="0" borderId="55" xfId="0" applyNumberFormat="1" applyFont="1" applyBorder="1" applyAlignment="1"/>
    <xf numFmtId="49" fontId="20" fillId="0" borderId="0" xfId="0" applyNumberFormat="1" applyFont="1" applyAlignment="1"/>
    <xf numFmtId="0" fontId="15" fillId="0" borderId="19" xfId="0" applyFont="1" applyBorder="1" applyAlignment="1"/>
    <xf numFmtId="4" fontId="25" fillId="0" borderId="57" xfId="0" applyNumberFormat="1" applyFont="1" applyBorder="1" applyAlignment="1"/>
    <xf numFmtId="0" fontId="29" fillId="0" borderId="58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7" xfId="0" applyFont="1" applyBorder="1">
      <alignment vertical="center"/>
    </xf>
    <xf numFmtId="0" fontId="30" fillId="0" borderId="7" xfId="0" applyFont="1" applyBorder="1">
      <alignment vertical="center"/>
    </xf>
    <xf numFmtId="0" fontId="30" fillId="0" borderId="14" xfId="0" applyFont="1" applyBorder="1">
      <alignment vertical="center"/>
    </xf>
    <xf numFmtId="0" fontId="20" fillId="0" borderId="16" xfId="0" applyFont="1" applyBorder="1" applyAlignment="1"/>
    <xf numFmtId="0" fontId="34" fillId="0" borderId="0" xfId="0" applyFont="1" applyAlignment="1">
      <alignment horizontal="center"/>
    </xf>
    <xf numFmtId="0" fontId="35" fillId="0" borderId="0" xfId="7" applyFont="1" applyFill="1" applyBorder="1" applyAlignment="1" applyProtection="1">
      <alignment horizontal="left" vertical="center"/>
    </xf>
    <xf numFmtId="0" fontId="35" fillId="0" borderId="0" xfId="7" applyFont="1" applyFill="1" applyBorder="1" applyAlignment="1" applyProtection="1">
      <alignment horizontal="center" vertical="center"/>
    </xf>
    <xf numFmtId="0" fontId="30" fillId="3" borderId="0" xfId="8" applyFont="1" applyFill="1" applyAlignment="1" applyProtection="1"/>
    <xf numFmtId="0" fontId="29" fillId="3" borderId="0" xfId="8" applyFill="1" applyAlignment="1" applyProtection="1"/>
    <xf numFmtId="0" fontId="29" fillId="0" borderId="0" xfId="8" applyAlignment="1" applyProtection="1"/>
    <xf numFmtId="0" fontId="30" fillId="0" borderId="0" xfId="0" applyFont="1" applyBorder="1" applyAlignment="1"/>
    <xf numFmtId="0" fontId="36" fillId="0" borderId="26" xfId="8" applyFont="1" applyFill="1" applyBorder="1" applyAlignment="1">
      <alignment vertical="center"/>
      <protection locked="0"/>
    </xf>
    <xf numFmtId="0" fontId="36" fillId="0" borderId="38" xfId="8" applyFont="1" applyFill="1" applyBorder="1" applyAlignment="1">
      <alignment vertical="center" wrapText="1"/>
      <protection locked="0"/>
    </xf>
    <xf numFmtId="0" fontId="30" fillId="3" borderId="30" xfId="8" applyFont="1" applyFill="1" applyBorder="1" applyAlignment="1" applyProtection="1"/>
    <xf numFmtId="0" fontId="20" fillId="0" borderId="69" xfId="0" applyFont="1" applyBorder="1" applyAlignment="1"/>
    <xf numFmtId="0" fontId="20" fillId="0" borderId="70" xfId="0" applyFont="1" applyBorder="1" applyAlignment="1"/>
    <xf numFmtId="0" fontId="20" fillId="0" borderId="71" xfId="0" applyFont="1" applyBorder="1" applyAlignment="1"/>
    <xf numFmtId="10" fontId="34" fillId="0" borderId="0" xfId="9" applyNumberFormat="1" applyFont="1" applyAlignment="1" applyProtection="1">
      <alignment horizontal="center"/>
    </xf>
    <xf numFmtId="0" fontId="36" fillId="0" borderId="72" xfId="8" applyFont="1" applyFill="1" applyBorder="1" applyAlignment="1">
      <alignment vertical="center"/>
      <protection locked="0"/>
    </xf>
    <xf numFmtId="10" fontId="37" fillId="3" borderId="30" xfId="8" applyNumberFormat="1" applyFont="1" applyFill="1" applyBorder="1" applyAlignment="1" applyProtection="1"/>
    <xf numFmtId="0" fontId="38" fillId="3" borderId="30" xfId="8" applyFont="1" applyFill="1" applyBorder="1" applyAlignment="1" applyProtection="1"/>
    <xf numFmtId="0" fontId="20" fillId="0" borderId="74" xfId="0" applyFont="1" applyBorder="1" applyAlignment="1"/>
    <xf numFmtId="0" fontId="36" fillId="0" borderId="75" xfId="8" applyFont="1" applyFill="1" applyBorder="1" applyAlignment="1">
      <alignment vertical="center"/>
      <protection locked="0"/>
    </xf>
    <xf numFmtId="0" fontId="20" fillId="0" borderId="76" xfId="0" applyFont="1" applyBorder="1" applyAlignment="1"/>
    <xf numFmtId="0" fontId="20" fillId="0" borderId="77" xfId="0" applyFont="1" applyBorder="1" applyAlignment="1"/>
    <xf numFmtId="0" fontId="20" fillId="0" borderId="78" xfId="0" applyFont="1" applyBorder="1" applyAlignment="1"/>
    <xf numFmtId="0" fontId="39" fillId="0" borderId="45" xfId="8" applyFont="1" applyFill="1" applyBorder="1" applyAlignment="1">
      <alignment vertical="center"/>
      <protection locked="0"/>
    </xf>
    <xf numFmtId="10" fontId="39" fillId="0" borderId="46" xfId="10" applyNumberFormat="1" applyFont="1" applyBorder="1" applyAlignment="1" applyProtection="1">
      <alignment vertical="center"/>
    </xf>
    <xf numFmtId="0" fontId="29" fillId="3" borderId="30" xfId="8" applyFill="1" applyBorder="1" applyAlignment="1" applyProtection="1"/>
    <xf numFmtId="0" fontId="29" fillId="0" borderId="69" xfId="0" applyFont="1" applyBorder="1" applyAlignment="1"/>
    <xf numFmtId="0" fontId="34" fillId="0" borderId="0" xfId="0" applyFont="1" applyAlignment="1"/>
    <xf numFmtId="0" fontId="39" fillId="0" borderId="79" xfId="8" applyFont="1" applyFill="1" applyBorder="1" applyAlignment="1">
      <alignment vertical="center"/>
      <protection locked="0"/>
    </xf>
    <xf numFmtId="10" fontId="40" fillId="0" borderId="47" xfId="10" applyNumberFormat="1" applyFont="1" applyBorder="1" applyAlignment="1" applyProtection="1">
      <alignment vertical="center"/>
    </xf>
    <xf numFmtId="0" fontId="36" fillId="0" borderId="80" xfId="8" applyFont="1" applyFill="1" applyBorder="1" applyAlignment="1">
      <alignment horizontal="left" vertical="center"/>
      <protection locked="0"/>
    </xf>
    <xf numFmtId="10" fontId="36" fillId="0" borderId="81" xfId="10" applyNumberFormat="1" applyFont="1" applyBorder="1" applyAlignment="1" applyProtection="1">
      <alignment horizontal="right" vertical="center"/>
    </xf>
    <xf numFmtId="0" fontId="20" fillId="0" borderId="73" xfId="0" applyFont="1" applyBorder="1" applyAlignment="1"/>
    <xf numFmtId="0" fontId="36" fillId="0" borderId="82" xfId="8" applyFont="1" applyFill="1" applyBorder="1" applyAlignment="1">
      <alignment vertical="center"/>
      <protection locked="0"/>
    </xf>
    <xf numFmtId="10" fontId="40" fillId="0" borderId="83" xfId="8" applyNumberFormat="1" applyFont="1" applyBorder="1" applyAlignment="1">
      <alignment vertical="center"/>
      <protection locked="0"/>
    </xf>
    <xf numFmtId="0" fontId="39" fillId="3" borderId="13" xfId="8" applyFont="1" applyFill="1" applyBorder="1" applyAlignment="1">
      <alignment vertical="center"/>
      <protection locked="0"/>
    </xf>
    <xf numFmtId="0" fontId="39" fillId="3" borderId="68" xfId="8" applyFont="1" applyFill="1" applyBorder="1" applyAlignment="1">
      <alignment vertical="center"/>
      <protection locked="0"/>
    </xf>
    <xf numFmtId="0" fontId="39" fillId="0" borderId="84" xfId="8" applyFont="1" applyBorder="1" applyAlignment="1">
      <alignment horizontal="left" vertical="center"/>
      <protection locked="0"/>
    </xf>
    <xf numFmtId="10" fontId="36" fillId="3" borderId="49" xfId="10" applyNumberFormat="1" applyFont="1" applyFill="1" applyBorder="1" applyAlignment="1" applyProtection="1">
      <alignment vertical="center"/>
    </xf>
    <xf numFmtId="0" fontId="39" fillId="3" borderId="13" xfId="8" applyFont="1" applyFill="1" applyBorder="1" applyAlignment="1">
      <alignment horizontal="center" vertical="center"/>
      <protection locked="0"/>
    </xf>
    <xf numFmtId="0" fontId="36" fillId="3" borderId="68" xfId="8" applyFont="1" applyFill="1" applyBorder="1" applyAlignment="1">
      <alignment vertical="center"/>
      <protection locked="0"/>
    </xf>
    <xf numFmtId="0" fontId="41" fillId="0" borderId="0" xfId="0" applyFont="1" applyBorder="1" applyAlignment="1"/>
    <xf numFmtId="0" fontId="39" fillId="3" borderId="13" xfId="8" applyFont="1" applyFill="1" applyBorder="1" applyAlignment="1">
      <alignment horizontal="center"/>
      <protection locked="0"/>
    </xf>
    <xf numFmtId="0" fontId="39" fillId="3" borderId="13" xfId="8" applyFont="1" applyFill="1" applyBorder="1" applyAlignment="1">
      <alignment horizontal="center" vertical="top"/>
      <protection locked="0"/>
    </xf>
    <xf numFmtId="0" fontId="39" fillId="3" borderId="16" xfId="8" applyFont="1" applyFill="1" applyBorder="1" applyAlignment="1">
      <alignment horizontal="center" vertical="center" wrapText="1"/>
      <protection locked="0"/>
    </xf>
    <xf numFmtId="0" fontId="36" fillId="3" borderId="14" xfId="8" applyFont="1" applyFill="1" applyBorder="1" applyAlignment="1">
      <alignment horizontal="center" vertical="center" wrapText="1"/>
      <protection locked="0"/>
    </xf>
    <xf numFmtId="0" fontId="42" fillId="0" borderId="0" xfId="8" applyFont="1" applyAlignment="1" applyProtection="1"/>
    <xf numFmtId="0" fontId="43" fillId="0" borderId="0" xfId="8" applyFont="1" applyAlignment="1" applyProtection="1">
      <alignment horizontal="right"/>
    </xf>
    <xf numFmtId="0" fontId="42" fillId="0" borderId="0" xfId="8" applyFont="1" applyAlignment="1" applyProtection="1">
      <alignment horizontal="right"/>
    </xf>
    <xf numFmtId="10" fontId="40" fillId="0" borderId="0" xfId="8" applyNumberFormat="1" applyFont="1" applyAlignment="1" applyProtection="1"/>
    <xf numFmtId="0" fontId="29" fillId="0" borderId="0" xfId="0" applyFont="1" applyBorder="1">
      <alignment vertical="center"/>
    </xf>
    <xf numFmtId="0" fontId="29" fillId="0" borderId="0" xfId="7" applyFont="1" applyFill="1" applyAlignment="1" applyProtection="1">
      <alignment horizontal="center"/>
    </xf>
    <xf numFmtId="0" fontId="33" fillId="0" borderId="8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164" fontId="17" fillId="0" borderId="20" xfId="0" applyNumberFormat="1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9" fontId="16" fillId="0" borderId="89" xfId="0" applyNumberFormat="1" applyFont="1" applyBorder="1" applyAlignment="1">
      <alignment horizontal="center" vertical="center"/>
    </xf>
    <xf numFmtId="9" fontId="45" fillId="0" borderId="88" xfId="0" applyNumberFormat="1" applyFont="1" applyBorder="1" applyAlignment="1">
      <alignment horizontal="center" vertical="center"/>
    </xf>
    <xf numFmtId="164" fontId="16" fillId="7" borderId="30" xfId="0" applyNumberFormat="1" applyFont="1" applyFill="1" applyBorder="1" applyAlignment="1">
      <alignment horizontal="center" vertical="center"/>
    </xf>
    <xf numFmtId="4" fontId="16" fillId="0" borderId="67" xfId="6" applyNumberFormat="1" applyFont="1" applyBorder="1" applyAlignment="1" applyProtection="1">
      <alignment horizontal="right" vertical="center"/>
    </xf>
    <xf numFmtId="4" fontId="13" fillId="0" borderId="83" xfId="0" applyNumberFormat="1" applyFont="1" applyBorder="1" applyAlignment="1">
      <alignment horizontal="right" vertical="center"/>
    </xf>
    <xf numFmtId="9" fontId="45" fillId="0" borderId="93" xfId="0" applyNumberFormat="1" applyFont="1" applyBorder="1" applyAlignment="1">
      <alignment horizontal="center" vertical="center"/>
    </xf>
    <xf numFmtId="4" fontId="45" fillId="7" borderId="30" xfId="0" applyNumberFormat="1" applyFont="1" applyFill="1" applyBorder="1" applyAlignment="1">
      <alignment horizontal="center" vertical="center"/>
    </xf>
    <xf numFmtId="4" fontId="45" fillId="0" borderId="37" xfId="0" applyNumberFormat="1" applyFont="1" applyBorder="1" applyAlignment="1">
      <alignment horizontal="right" vertical="center"/>
    </xf>
    <xf numFmtId="4" fontId="13" fillId="0" borderId="93" xfId="0" applyNumberFormat="1" applyFont="1" applyBorder="1" applyAlignment="1">
      <alignment horizontal="right" vertical="center"/>
    </xf>
    <xf numFmtId="0" fontId="45" fillId="7" borderId="30" xfId="0" applyFont="1" applyFill="1" applyBorder="1" applyAlignment="1">
      <alignment horizontal="center" vertical="center"/>
    </xf>
    <xf numFmtId="4" fontId="16" fillId="0" borderId="23" xfId="6" applyNumberFormat="1" applyFont="1" applyFill="1" applyBorder="1" applyAlignment="1" applyProtection="1">
      <alignment horizontal="right" vertical="center"/>
    </xf>
    <xf numFmtId="4" fontId="45" fillId="0" borderId="67" xfId="0" applyNumberFormat="1" applyFont="1" applyBorder="1" applyAlignment="1">
      <alignment horizontal="right" vertical="center"/>
    </xf>
    <xf numFmtId="9" fontId="45" fillId="0" borderId="11" xfId="0" applyNumberFormat="1" applyFont="1" applyBorder="1" applyAlignment="1">
      <alignment horizontal="center" vertical="center"/>
    </xf>
    <xf numFmtId="164" fontId="16" fillId="0" borderId="91" xfId="6" applyNumberFormat="1" applyFont="1" applyFill="1" applyBorder="1" applyAlignment="1" applyProtection="1">
      <alignment vertical="center"/>
    </xf>
    <xf numFmtId="4" fontId="13" fillId="0" borderId="14" xfId="0" applyNumberFormat="1" applyFont="1" applyBorder="1" applyAlignment="1">
      <alignment horizontal="right" vertical="center"/>
    </xf>
    <xf numFmtId="4" fontId="13" fillId="0" borderId="68" xfId="0" applyNumberFormat="1" applyFont="1" applyBorder="1" applyAlignment="1">
      <alignment horizontal="right" vertical="center"/>
    </xf>
    <xf numFmtId="4" fontId="46" fillId="0" borderId="30" xfId="0" applyNumberFormat="1" applyFont="1" applyBorder="1" applyAlignment="1">
      <alignment horizontal="center" vertical="top"/>
    </xf>
    <xf numFmtId="0" fontId="45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Border="1" applyAlignment="1">
      <alignment horizontal="left" vertical="center"/>
    </xf>
    <xf numFmtId="0" fontId="45" fillId="0" borderId="103" xfId="0" applyFont="1" applyBorder="1" applyAlignment="1">
      <alignment horizontal="left" vertical="center"/>
    </xf>
    <xf numFmtId="4" fontId="45" fillId="0" borderId="28" xfId="0" applyNumberFormat="1" applyFont="1" applyBorder="1" applyAlignment="1">
      <alignment horizontal="center" vertical="center"/>
    </xf>
    <xf numFmtId="0" fontId="45" fillId="0" borderId="101" xfId="0" applyFont="1" applyBorder="1" applyAlignment="1">
      <alignment horizontal="center" vertical="center"/>
    </xf>
    <xf numFmtId="0" fontId="45" fillId="0" borderId="45" xfId="0" applyFont="1" applyBorder="1" applyAlignment="1">
      <alignment horizontal="left" vertical="center"/>
    </xf>
    <xf numFmtId="4" fontId="45" fillId="0" borderId="30" xfId="0" applyNumberFormat="1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4" fontId="45" fillId="0" borderId="49" xfId="0" applyNumberFormat="1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4" fontId="45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10" xfId="0" applyFont="1" applyBorder="1">
      <alignment vertical="center"/>
    </xf>
    <xf numFmtId="0" fontId="45" fillId="0" borderId="38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45" fillId="0" borderId="0" xfId="0" applyFont="1" applyBorder="1">
      <alignment vertical="center"/>
    </xf>
    <xf numFmtId="0" fontId="18" fillId="0" borderId="0" xfId="0" applyFont="1" applyFill="1" applyBorder="1" applyAlignment="1">
      <alignment horizontal="center" vertical="justify"/>
    </xf>
    <xf numFmtId="0" fontId="19" fillId="0" borderId="0" xfId="0" applyFont="1" applyFill="1" applyBorder="1" applyAlignment="1">
      <alignment horizontal="center" vertical="justify"/>
    </xf>
    <xf numFmtId="0" fontId="57" fillId="0" borderId="0" xfId="0" applyFont="1" applyAlignment="1">
      <alignment vertical="center"/>
    </xf>
    <xf numFmtId="0" fontId="0" fillId="0" borderId="0" xfId="0" applyBorder="1">
      <alignment vertical="center"/>
    </xf>
    <xf numFmtId="0" fontId="14" fillId="9" borderId="30" xfId="0" applyFont="1" applyFill="1" applyBorder="1" applyAlignment="1">
      <alignment horizontal="center" vertical="center" wrapText="1"/>
    </xf>
    <xf numFmtId="0" fontId="14" fillId="9" borderId="37" xfId="0" applyFont="1" applyFill="1" applyBorder="1" applyAlignment="1">
      <alignment horizontal="center" vertical="center" wrapText="1"/>
    </xf>
    <xf numFmtId="0" fontId="55" fillId="0" borderId="30" xfId="0" applyFont="1" applyFill="1" applyBorder="1" applyAlignment="1">
      <alignment horizontal="center" vertical="center" wrapText="1"/>
    </xf>
    <xf numFmtId="49" fontId="55" fillId="0" borderId="30" xfId="0" applyNumberFormat="1" applyFont="1" applyFill="1" applyBorder="1" applyAlignment="1">
      <alignment horizontal="center" vertical="center" wrapText="1"/>
    </xf>
    <xf numFmtId="0" fontId="20" fillId="0" borderId="68" xfId="0" applyFont="1" applyBorder="1" applyAlignment="1">
      <alignment horizontal="center"/>
    </xf>
    <xf numFmtId="4" fontId="17" fillId="0" borderId="20" xfId="6" applyNumberFormat="1" applyFont="1" applyBorder="1" applyAlignment="1" applyProtection="1">
      <alignment horizontal="right"/>
    </xf>
    <xf numFmtId="4" fontId="46" fillId="0" borderId="67" xfId="0" applyNumberFormat="1" applyFont="1" applyBorder="1" applyAlignment="1">
      <alignment horizontal="center" vertical="top"/>
    </xf>
    <xf numFmtId="4" fontId="60" fillId="0" borderId="12" xfId="3" applyNumberFormat="1" applyFont="1" applyFill="1" applyBorder="1" applyAlignment="1" applyProtection="1">
      <alignment vertical="center"/>
    </xf>
    <xf numFmtId="0" fontId="78" fillId="9" borderId="30" xfId="5" applyNumberFormat="1" applyFont="1" applyFill="1" applyBorder="1" applyAlignment="1" applyProtection="1">
      <alignment horizontal="center" vertical="center" wrapText="1"/>
    </xf>
    <xf numFmtId="0" fontId="78" fillId="0" borderId="28" xfId="5" applyFont="1" applyFill="1" applyBorder="1" applyAlignment="1" applyProtection="1">
      <alignment horizontal="left" vertical="center" wrapText="1"/>
    </xf>
    <xf numFmtId="0" fontId="78" fillId="0" borderId="28" xfId="4" applyFont="1" applyFill="1" applyBorder="1" applyAlignment="1" applyProtection="1">
      <alignment horizontal="center" vertical="center" wrapText="1"/>
    </xf>
    <xf numFmtId="164" fontId="55" fillId="2" borderId="30" xfId="1" applyFont="1" applyFill="1" applyBorder="1" applyAlignment="1" applyProtection="1">
      <alignment horizontal="center" vertical="center"/>
    </xf>
    <xf numFmtId="0" fontId="78" fillId="2" borderId="30" xfId="5" applyNumberFormat="1" applyFont="1" applyFill="1" applyBorder="1" applyAlignment="1" applyProtection="1">
      <alignment horizontal="center" vertical="center" wrapText="1"/>
    </xf>
    <xf numFmtId="0" fontId="78" fillId="0" borderId="29" xfId="4" applyFont="1" applyFill="1" applyBorder="1" applyAlignment="1" applyProtection="1">
      <alignment horizontal="center" vertical="center" wrapText="1"/>
    </xf>
    <xf numFmtId="0" fontId="78" fillId="2" borderId="28" xfId="4" applyFont="1" applyFill="1" applyBorder="1" applyAlignment="1" applyProtection="1">
      <alignment horizontal="center" vertical="center" wrapText="1"/>
    </xf>
    <xf numFmtId="164" fontId="55" fillId="2" borderId="28" xfId="1" applyFont="1" applyFill="1" applyBorder="1" applyAlignment="1" applyProtection="1">
      <alignment horizontal="center" vertical="center"/>
    </xf>
    <xf numFmtId="0" fontId="78" fillId="2" borderId="30" xfId="4" applyFont="1" applyFill="1" applyBorder="1" applyAlignment="1" applyProtection="1">
      <alignment horizontal="center" vertical="center" wrapText="1"/>
    </xf>
    <xf numFmtId="0" fontId="55" fillId="0" borderId="28" xfId="5" applyFont="1" applyFill="1" applyBorder="1" applyAlignment="1" applyProtection="1">
      <alignment horizontal="left" vertical="top" wrapText="1"/>
    </xf>
    <xf numFmtId="0" fontId="78" fillId="0" borderId="30" xfId="4" applyFont="1" applyFill="1" applyBorder="1" applyAlignment="1" applyProtection="1">
      <alignment horizontal="center" vertical="center" wrapText="1"/>
    </xf>
    <xf numFmtId="0" fontId="55" fillId="0" borderId="28" xfId="5" applyFont="1" applyFill="1" applyBorder="1" applyAlignment="1" applyProtection="1">
      <alignment horizontal="left" vertical="center" wrapText="1"/>
    </xf>
    <xf numFmtId="0" fontId="20" fillId="0" borderId="58" xfId="0" applyFont="1" applyBorder="1" applyAlignment="1"/>
    <xf numFmtId="0" fontId="20" fillId="0" borderId="10" xfId="0" applyFont="1" applyBorder="1" applyAlignment="1"/>
    <xf numFmtId="10" fontId="30" fillId="0" borderId="11" xfId="0" applyNumberFormat="1" applyFont="1" applyBorder="1" applyAlignment="1">
      <alignment horizontal="center"/>
    </xf>
    <xf numFmtId="0" fontId="33" fillId="0" borderId="13" xfId="0" applyFont="1" applyBorder="1" applyAlignment="1"/>
    <xf numFmtId="0" fontId="41" fillId="0" borderId="68" xfId="0" applyFont="1" applyBorder="1" applyAlignment="1"/>
    <xf numFmtId="0" fontId="20" fillId="0" borderId="7" xfId="0" applyFont="1" applyBorder="1" applyAlignment="1"/>
    <xf numFmtId="0" fontId="20" fillId="0" borderId="14" xfId="0" applyFont="1" applyBorder="1" applyAlignment="1"/>
    <xf numFmtId="0" fontId="78" fillId="0" borderId="30" xfId="5" applyNumberFormat="1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/>
    <xf numFmtId="4" fontId="45" fillId="0" borderId="28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center" vertical="center"/>
    </xf>
    <xf numFmtId="4" fontId="45" fillId="0" borderId="30" xfId="0" applyNumberFormat="1" applyFont="1" applyFill="1" applyBorder="1" applyAlignment="1">
      <alignment horizontal="center" vertical="center"/>
    </xf>
    <xf numFmtId="4" fontId="45" fillId="0" borderId="23" xfId="0" applyNumberFormat="1" applyFont="1" applyBorder="1" applyAlignment="1">
      <alignment horizontal="right" vertical="center"/>
    </xf>
    <xf numFmtId="4" fontId="45" fillId="0" borderId="108" xfId="0" applyNumberFormat="1" applyFont="1" applyBorder="1" applyAlignment="1">
      <alignment horizontal="right"/>
    </xf>
    <xf numFmtId="43" fontId="0" fillId="0" borderId="0" xfId="0" applyNumberFormat="1">
      <alignment vertical="center"/>
    </xf>
    <xf numFmtId="4" fontId="45" fillId="0" borderId="66" xfId="0" applyNumberFormat="1" applyFont="1" applyBorder="1" applyAlignment="1">
      <alignment horizontal="center" vertical="center"/>
    </xf>
    <xf numFmtId="44" fontId="45" fillId="0" borderId="30" xfId="11" applyFont="1" applyBorder="1" applyAlignment="1">
      <alignment horizontal="center"/>
    </xf>
    <xf numFmtId="9" fontId="45" fillId="0" borderId="67" xfId="11" applyNumberFormat="1" applyFont="1" applyBorder="1" applyAlignment="1">
      <alignment horizontal="center"/>
    </xf>
    <xf numFmtId="1" fontId="83" fillId="0" borderId="30" xfId="0" applyNumberFormat="1" applyFont="1" applyBorder="1" applyAlignment="1">
      <alignment horizontal="center" vertical="center"/>
    </xf>
    <xf numFmtId="0" fontId="83" fillId="0" borderId="30" xfId="0" applyFont="1" applyBorder="1">
      <alignment vertical="center"/>
    </xf>
    <xf numFmtId="0" fontId="83" fillId="0" borderId="30" xfId="0" applyFont="1" applyBorder="1" applyAlignment="1">
      <alignment horizontal="center" vertical="center"/>
    </xf>
    <xf numFmtId="44" fontId="0" fillId="0" borderId="30" xfId="11" applyFont="1" applyBorder="1" applyAlignment="1">
      <alignment vertical="center"/>
    </xf>
    <xf numFmtId="0" fontId="83" fillId="8" borderId="30" xfId="0" applyFont="1" applyFill="1" applyBorder="1" applyAlignment="1">
      <alignment horizontal="center" vertical="center" wrapText="1"/>
    </xf>
    <xf numFmtId="44" fontId="0" fillId="0" borderId="30" xfId="0" applyNumberFormat="1" applyBorder="1">
      <alignment vertical="center"/>
    </xf>
    <xf numFmtId="44" fontId="0" fillId="0" borderId="30" xfId="11" applyFont="1" applyFill="1" applyBorder="1" applyAlignment="1">
      <alignment vertical="center"/>
    </xf>
    <xf numFmtId="2" fontId="0" fillId="0" borderId="3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16" fillId="0" borderId="28" xfId="0" applyNumberFormat="1" applyFont="1" applyBorder="1" applyAlignment="1">
      <alignment horizontal="center" vertical="center"/>
    </xf>
    <xf numFmtId="43" fontId="47" fillId="0" borderId="30" xfId="2" applyBorder="1">
      <alignment vertical="top"/>
      <protection locked="0"/>
    </xf>
    <xf numFmtId="4" fontId="84" fillId="0" borderId="46" xfId="0" applyNumberFormat="1" applyFont="1" applyBorder="1" applyAlignment="1">
      <alignment horizontal="center" vertical="top"/>
    </xf>
    <xf numFmtId="4" fontId="65" fillId="0" borderId="12" xfId="0" applyNumberFormat="1" applyFont="1" applyBorder="1" applyAlignment="1">
      <alignment horizontal="right"/>
    </xf>
    <xf numFmtId="4" fontId="86" fillId="0" borderId="20" xfId="0" applyNumberFormat="1" applyFont="1" applyBorder="1" applyAlignment="1">
      <alignment horizontal="center" vertical="center" wrapText="1"/>
    </xf>
    <xf numFmtId="4" fontId="45" fillId="10" borderId="47" xfId="0" applyNumberFormat="1" applyFont="1" applyFill="1" applyBorder="1" applyAlignment="1">
      <alignment horizontal="center" vertical="center"/>
    </xf>
    <xf numFmtId="4" fontId="45" fillId="10" borderId="93" xfId="0" applyNumberFormat="1" applyFont="1" applyFill="1" applyBorder="1" applyAlignment="1">
      <alignment horizontal="center" vertical="center"/>
    </xf>
    <xf numFmtId="4" fontId="13" fillId="10" borderId="47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justify"/>
    </xf>
    <xf numFmtId="10" fontId="0" fillId="0" borderId="0" xfId="0" applyNumberFormat="1">
      <alignment vertical="center"/>
    </xf>
    <xf numFmtId="0" fontId="88" fillId="0" borderId="0" xfId="7" applyFont="1" applyFill="1" applyAlignment="1" applyProtection="1">
      <alignment horizontal="center"/>
    </xf>
    <xf numFmtId="0" fontId="87" fillId="11" borderId="17" xfId="12" applyBorder="1" applyAlignment="1" applyProtection="1">
      <alignment vertical="center" wrapText="1"/>
    </xf>
    <xf numFmtId="43" fontId="3" fillId="0" borderId="0" xfId="2" applyFont="1" applyFill="1" applyBorder="1" applyAlignment="1" applyProtection="1">
      <alignment horizontal="center" vertical="center"/>
    </xf>
    <xf numFmtId="43" fontId="4" fillId="0" borderId="0" xfId="2" applyFont="1" applyFill="1" applyBorder="1" applyAlignment="1" applyProtection="1">
      <alignment horizontal="center" vertical="center"/>
    </xf>
    <xf numFmtId="4" fontId="65" fillId="0" borderId="0" xfId="3" applyNumberFormat="1" applyFont="1" applyFill="1" applyBorder="1" applyAlignment="1" applyProtection="1"/>
    <xf numFmtId="0" fontId="9" fillId="0" borderId="15" xfId="3" applyFont="1" applyFill="1" applyBorder="1" applyAlignment="1" applyProtection="1"/>
    <xf numFmtId="0" fontId="9" fillId="0" borderId="16" xfId="3" applyFont="1" applyFill="1" applyBorder="1" applyAlignment="1" applyProtection="1"/>
    <xf numFmtId="0" fontId="9" fillId="0" borderId="14" xfId="3" applyFont="1" applyFill="1" applyBorder="1" applyAlignment="1" applyProtection="1"/>
    <xf numFmtId="10" fontId="76" fillId="0" borderId="109" xfId="2" applyNumberFormat="1" applyFont="1" applyBorder="1" applyAlignment="1" applyProtection="1">
      <alignment horizontal="center" vertical="center"/>
    </xf>
    <xf numFmtId="4" fontId="60" fillId="0" borderId="109" xfId="3" applyNumberFormat="1" applyFont="1" applyFill="1" applyBorder="1" applyAlignment="1" applyProtection="1">
      <alignment horizontal="center"/>
    </xf>
    <xf numFmtId="0" fontId="76" fillId="0" borderId="58" xfId="0" applyFont="1" applyBorder="1" applyAlignment="1">
      <alignment horizontal="center"/>
    </xf>
    <xf numFmtId="0" fontId="76" fillId="0" borderId="10" xfId="0" applyFont="1" applyBorder="1" applyAlignment="1">
      <alignment horizontal="center"/>
    </xf>
    <xf numFmtId="0" fontId="76" fillId="0" borderId="10" xfId="0" applyFont="1" applyBorder="1" applyAlignment="1">
      <alignment wrapText="1"/>
    </xf>
    <xf numFmtId="0" fontId="76" fillId="0" borderId="10" xfId="0" applyFont="1" applyBorder="1" applyAlignment="1"/>
    <xf numFmtId="164" fontId="76" fillId="0" borderId="10" xfId="1" applyFont="1" applyBorder="1" applyAlignment="1" applyProtection="1"/>
    <xf numFmtId="43" fontId="76" fillId="0" borderId="10" xfId="2" applyFont="1" applyBorder="1" applyAlignment="1" applyProtection="1">
      <alignment vertical="center"/>
    </xf>
    <xf numFmtId="43" fontId="77" fillId="0" borderId="11" xfId="2" applyFont="1" applyBorder="1" applyAlignment="1" applyProtection="1">
      <alignment horizontal="left" vertical="center" indent="5"/>
    </xf>
    <xf numFmtId="0" fontId="17" fillId="0" borderId="13" xfId="3" applyFont="1" applyFill="1" applyBorder="1" applyAlignment="1" applyProtection="1"/>
    <xf numFmtId="0" fontId="87" fillId="11" borderId="49" xfId="12" applyBorder="1" applyAlignment="1" applyProtection="1">
      <alignment horizontal="center" vertical="center" wrapText="1"/>
    </xf>
    <xf numFmtId="0" fontId="0" fillId="0" borderId="13" xfId="0" applyBorder="1">
      <alignment vertical="center"/>
    </xf>
    <xf numFmtId="0" fontId="0" fillId="0" borderId="68" xfId="0" applyBorder="1">
      <alignment vertical="center"/>
    </xf>
    <xf numFmtId="0" fontId="78" fillId="0" borderId="103" xfId="4" applyFont="1" applyFill="1" applyBorder="1" applyAlignment="1" applyProtection="1">
      <alignment horizontal="center" vertical="center" wrapText="1"/>
    </xf>
    <xf numFmtId="0" fontId="87" fillId="11" borderId="38" xfId="12" applyBorder="1" applyAlignment="1" applyProtection="1">
      <alignment vertical="center" wrapText="1"/>
    </xf>
    <xf numFmtId="0" fontId="27" fillId="0" borderId="68" xfId="0" applyFont="1" applyBorder="1" applyAlignment="1"/>
    <xf numFmtId="49" fontId="29" fillId="0" borderId="11" xfId="6" applyNumberFormat="1" applyFont="1" applyFill="1" applyBorder="1" applyAlignment="1">
      <alignment horizontal="center" vertical="center"/>
      <protection locked="0"/>
    </xf>
    <xf numFmtId="10" fontId="30" fillId="0" borderId="68" xfId="9" applyNumberFormat="1" applyFont="1" applyFill="1" applyBorder="1" applyAlignment="1" applyProtection="1">
      <alignment horizontal="center" vertical="center"/>
    </xf>
    <xf numFmtId="0" fontId="30" fillId="0" borderId="16" xfId="0" applyFont="1" applyBorder="1">
      <alignment vertical="center"/>
    </xf>
    <xf numFmtId="0" fontId="30" fillId="0" borderId="13" xfId="0" applyFont="1" applyBorder="1" applyAlignment="1">
      <alignment horizontal="center"/>
    </xf>
    <xf numFmtId="2" fontId="20" fillId="0" borderId="68" xfId="0" applyNumberFormat="1" applyFont="1" applyBorder="1" applyAlignment="1"/>
    <xf numFmtId="0" fontId="20" fillId="0" borderId="112" xfId="0" applyFont="1" applyBorder="1" applyAlignment="1">
      <alignment horizontal="center"/>
    </xf>
    <xf numFmtId="10" fontId="37" fillId="3" borderId="46" xfId="8" applyNumberFormat="1" applyFont="1" applyFill="1" applyBorder="1" applyAlignment="1" applyProtection="1"/>
    <xf numFmtId="0" fontId="20" fillId="0" borderId="106" xfId="0" applyFont="1" applyBorder="1" applyAlignment="1">
      <alignment horizontal="center"/>
    </xf>
    <xf numFmtId="0" fontId="20" fillId="0" borderId="1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0" fontId="20" fillId="0" borderId="68" xfId="0" applyNumberFormat="1" applyFont="1" applyBorder="1" applyAlignment="1"/>
    <xf numFmtId="10" fontId="29" fillId="0" borderId="115" xfId="9" applyNumberFormat="1" applyFont="1" applyFill="1" applyBorder="1" applyAlignment="1" applyProtection="1">
      <alignment horizontal="center"/>
    </xf>
    <xf numFmtId="10" fontId="20" fillId="0" borderId="107" xfId="9" applyNumberFormat="1" applyFont="1" applyFill="1" applyBorder="1" applyAlignment="1" applyProtection="1">
      <alignment horizontal="center"/>
    </xf>
    <xf numFmtId="10" fontId="20" fillId="0" borderId="114" xfId="9" applyNumberFormat="1" applyFont="1" applyFill="1" applyBorder="1" applyAlignment="1" applyProtection="1">
      <alignment horizontal="center"/>
    </xf>
    <xf numFmtId="0" fontId="20" fillId="0" borderId="13" xfId="0" applyFont="1" applyBorder="1" applyAlignment="1"/>
    <xf numFmtId="0" fontId="20" fillId="0" borderId="68" xfId="0" applyFont="1" applyBorder="1" applyAlignment="1"/>
    <xf numFmtId="0" fontId="29" fillId="0" borderId="13" xfId="0" applyFont="1" applyBorder="1">
      <alignment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10" fontId="87" fillId="11" borderId="114" xfId="12" applyNumberFormat="1" applyBorder="1" applyAlignment="1" applyProtection="1">
      <alignment horizontal="center"/>
    </xf>
    <xf numFmtId="10" fontId="87" fillId="11" borderId="116" xfId="12" applyNumberFormat="1" applyBorder="1" applyAlignment="1" applyProtection="1">
      <alignment horizontal="center"/>
    </xf>
    <xf numFmtId="10" fontId="87" fillId="11" borderId="115" xfId="12" applyNumberForma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2" fontId="45" fillId="0" borderId="0" xfId="0" applyNumberFormat="1" applyFont="1" applyFill="1" applyBorder="1" applyAlignment="1">
      <alignment horizontal="center"/>
    </xf>
    <xf numFmtId="43" fontId="47" fillId="0" borderId="0" xfId="2" applyBorder="1">
      <alignment vertical="top"/>
      <protection locked="0"/>
    </xf>
    <xf numFmtId="9" fontId="47" fillId="0" borderId="0" xfId="9" applyBorder="1" applyAlignment="1">
      <alignment horizontal="center" vertical="top"/>
      <protection locked="0"/>
    </xf>
    <xf numFmtId="2" fontId="47" fillId="0" borderId="0" xfId="9" applyNumberFormat="1" applyBorder="1" applyAlignment="1">
      <alignment horizontal="center" vertical="top"/>
      <protection locked="0"/>
    </xf>
    <xf numFmtId="9" fontId="85" fillId="0" borderId="46" xfId="9" applyFont="1" applyFill="1" applyBorder="1" applyAlignment="1">
      <alignment horizontal="center" vertical="top"/>
      <protection locked="0"/>
    </xf>
    <xf numFmtId="9" fontId="85" fillId="0" borderId="81" xfId="9" applyNumberFormat="1" applyFont="1" applyBorder="1" applyAlignment="1">
      <alignment horizontal="center" vertical="top"/>
      <protection locked="0"/>
    </xf>
    <xf numFmtId="0" fontId="87" fillId="11" borderId="59" xfId="12" applyBorder="1" applyAlignment="1" applyProtection="1">
      <alignment horizontal="left" vertical="center" wrapText="1"/>
    </xf>
    <xf numFmtId="0" fontId="87" fillId="11" borderId="60" xfId="12" applyBorder="1" applyAlignment="1" applyProtection="1">
      <alignment horizontal="center" vertical="center" wrapText="1"/>
    </xf>
    <xf numFmtId="0" fontId="87" fillId="11" borderId="17" xfId="12" applyBorder="1" applyAlignment="1" applyProtection="1">
      <alignment horizontal="right" vertical="center" wrapText="1"/>
    </xf>
    <xf numFmtId="0" fontId="87" fillId="11" borderId="63" xfId="12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right" vertical="center" wrapText="1"/>
    </xf>
    <xf numFmtId="4" fontId="25" fillId="0" borderId="5" xfId="0" applyNumberFormat="1" applyFont="1" applyBorder="1" applyAlignment="1"/>
    <xf numFmtId="0" fontId="87" fillId="11" borderId="60" xfId="12" applyBorder="1" applyAlignment="1">
      <alignment horizontal="center" vertical="center"/>
    </xf>
    <xf numFmtId="0" fontId="87" fillId="11" borderId="102" xfId="12" applyBorder="1" applyAlignment="1">
      <alignment horizontal="center" vertical="center"/>
    </xf>
    <xf numFmtId="0" fontId="87" fillId="11" borderId="72" xfId="12" applyBorder="1" applyAlignment="1">
      <alignment horizontal="center" vertical="center"/>
    </xf>
    <xf numFmtId="0" fontId="47" fillId="0" borderId="58" xfId="0" applyFont="1" applyBorder="1" applyAlignment="1"/>
    <xf numFmtId="0" fontId="47" fillId="0" borderId="10" xfId="0" applyFont="1" applyBorder="1" applyAlignment="1"/>
    <xf numFmtId="0" fontId="47" fillId="0" borderId="11" xfId="0" applyFont="1" applyBorder="1" applyAlignment="1"/>
    <xf numFmtId="0" fontId="45" fillId="0" borderId="13" xfId="0" applyFont="1" applyBorder="1" applyAlignment="1"/>
    <xf numFmtId="0" fontId="45" fillId="0" borderId="68" xfId="0" applyFont="1" applyBorder="1" applyAlignment="1"/>
    <xf numFmtId="0" fontId="69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68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/>
    </xf>
    <xf numFmtId="4" fontId="45" fillId="0" borderId="68" xfId="0" applyNumberFormat="1" applyFont="1" applyBorder="1" applyAlignment="1">
      <alignment horizontal="center" vertical="center"/>
    </xf>
    <xf numFmtId="0" fontId="13" fillId="0" borderId="68" xfId="0" applyFont="1" applyBorder="1" applyAlignment="1">
      <alignment vertical="center" wrapText="1"/>
    </xf>
    <xf numFmtId="0" fontId="13" fillId="2" borderId="13" xfId="4" applyFont="1" applyFill="1" applyBorder="1" applyAlignment="1" applyProtection="1">
      <alignment horizontal="center" vertical="center" wrapText="1"/>
    </xf>
    <xf numFmtId="0" fontId="12" fillId="2" borderId="68" xfId="4" applyFont="1" applyFill="1" applyBorder="1" applyAlignment="1" applyProtection="1">
      <alignment vertical="center" wrapText="1"/>
    </xf>
    <xf numFmtId="0" fontId="25" fillId="0" borderId="68" xfId="0" applyFont="1" applyBorder="1" applyAlignment="1">
      <alignment horizontal="left" vertical="center" indent="34"/>
    </xf>
    <xf numFmtId="0" fontId="17" fillId="0" borderId="7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4" fontId="10" fillId="0" borderId="11" xfId="3" applyNumberFormat="1" applyFont="1" applyFill="1" applyBorder="1" applyAlignment="1" applyProtection="1"/>
    <xf numFmtId="3" fontId="60" fillId="0" borderId="15" xfId="3" applyNumberFormat="1" applyFont="1" applyFill="1" applyBorder="1" applyAlignment="1" applyProtection="1">
      <alignment horizontal="right"/>
    </xf>
    <xf numFmtId="4" fontId="10" fillId="0" borderId="7" xfId="3" applyNumberFormat="1" applyFont="1" applyFill="1" applyBorder="1" applyAlignment="1" applyProtection="1"/>
    <xf numFmtId="10" fontId="6" fillId="0" borderId="14" xfId="2" applyNumberFormat="1" applyFont="1" applyBorder="1" applyAlignment="1" applyProtection="1">
      <alignment vertical="center"/>
    </xf>
    <xf numFmtId="0" fontId="45" fillId="0" borderId="48" xfId="0" applyFont="1" applyBorder="1" applyAlignment="1">
      <alignment horizontal="left" vertical="center"/>
    </xf>
    <xf numFmtId="0" fontId="45" fillId="0" borderId="84" xfId="0" applyFont="1" applyBorder="1" applyAlignment="1">
      <alignment horizontal="left" vertical="center"/>
    </xf>
    <xf numFmtId="0" fontId="45" fillId="0" borderId="104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68" xfId="0" applyFont="1" applyBorder="1" applyAlignment="1">
      <alignment horizontal="left" vertical="center" wrapText="1" indent="13"/>
    </xf>
    <xf numFmtId="0" fontId="92" fillId="12" borderId="0" xfId="13" applyAlignment="1">
      <alignment vertical="center"/>
    </xf>
    <xf numFmtId="165" fontId="55" fillId="2" borderId="101" xfId="6" applyNumberFormat="1" applyFont="1" applyFill="1" applyBorder="1" applyAlignment="1" applyProtection="1">
      <alignment vertical="center"/>
    </xf>
    <xf numFmtId="165" fontId="60" fillId="3" borderId="49" xfId="6" applyNumberFormat="1" applyFont="1" applyFill="1" applyBorder="1" applyAlignment="1" applyProtection="1">
      <alignment vertical="center"/>
    </xf>
    <xf numFmtId="165" fontId="55" fillId="3" borderId="28" xfId="6" applyNumberFormat="1" applyFont="1" applyFill="1" applyBorder="1" applyAlignment="1" applyProtection="1">
      <alignment horizontal="center" vertical="center"/>
    </xf>
    <xf numFmtId="165" fontId="79" fillId="0" borderId="28" xfId="5" applyNumberFormat="1" applyFont="1" applyFill="1" applyBorder="1" applyAlignment="1" applyProtection="1">
      <alignment horizontal="right" vertical="center" wrapText="1"/>
    </xf>
    <xf numFmtId="165" fontId="79" fillId="0" borderId="30" xfId="5" applyNumberFormat="1" applyFont="1" applyFill="1" applyBorder="1" applyAlignment="1" applyProtection="1">
      <alignment horizontal="right" vertical="center" wrapText="1"/>
    </xf>
    <xf numFmtId="165" fontId="55" fillId="0" borderId="30" xfId="5" applyNumberFormat="1" applyFont="1" applyFill="1" applyBorder="1" applyAlignment="1" applyProtection="1">
      <alignment horizontal="right" vertical="center" wrapText="1"/>
    </xf>
    <xf numFmtId="165" fontId="55" fillId="9" borderId="30" xfId="5" applyNumberFormat="1" applyFont="1" applyFill="1" applyBorder="1" applyAlignment="1" applyProtection="1">
      <alignment horizontal="right" vertical="center" wrapText="1"/>
    </xf>
    <xf numFmtId="165" fontId="55" fillId="0" borderId="28" xfId="5" applyNumberFormat="1" applyFont="1" applyFill="1" applyBorder="1" applyAlignment="1" applyProtection="1">
      <alignment horizontal="right" vertical="center" wrapText="1"/>
    </xf>
    <xf numFmtId="165" fontId="55" fillId="3" borderId="101" xfId="6" applyNumberFormat="1" applyFont="1" applyFill="1" applyBorder="1" applyAlignment="1" applyProtection="1">
      <alignment vertical="center"/>
    </xf>
    <xf numFmtId="165" fontId="80" fillId="9" borderId="105" xfId="0" applyNumberFormat="1" applyFont="1" applyFill="1" applyBorder="1" applyAlignment="1">
      <alignment horizontal="right" vertical="top" wrapText="1"/>
    </xf>
    <xf numFmtId="165" fontId="87" fillId="11" borderId="49" xfId="12" applyNumberFormat="1" applyBorder="1" applyAlignment="1" applyProtection="1">
      <alignment vertical="center" wrapText="1"/>
    </xf>
    <xf numFmtId="0" fontId="87" fillId="11" borderId="12" xfId="12" applyBorder="1" applyAlignment="1" applyProtection="1">
      <alignment horizontal="center" vertical="center" wrapText="1"/>
    </xf>
    <xf numFmtId="0" fontId="87" fillId="11" borderId="15" xfId="12" applyBorder="1" applyAlignment="1" applyProtection="1">
      <alignment horizontal="center" vertical="center" wrapText="1"/>
    </xf>
    <xf numFmtId="0" fontId="0" fillId="0" borderId="30" xfId="0" applyBorder="1">
      <alignment vertical="center"/>
    </xf>
    <xf numFmtId="165" fontId="0" fillId="0" borderId="30" xfId="0" applyNumberFormat="1" applyBorder="1">
      <alignment vertical="center"/>
    </xf>
    <xf numFmtId="165" fontId="47" fillId="0" borderId="30" xfId="2" applyNumberFormat="1" applyBorder="1">
      <alignment vertical="top"/>
      <protection locked="0"/>
    </xf>
    <xf numFmtId="0" fontId="42" fillId="0" borderId="0" xfId="16" applyFont="1"/>
    <xf numFmtId="164" fontId="43" fillId="0" borderId="0" xfId="17" applyFont="1" applyBorder="1" applyAlignment="1">
      <alignment horizontal="center"/>
    </xf>
    <xf numFmtId="166" fontId="43" fillId="0" borderId="0" xfId="18" applyNumberFormat="1" applyFont="1" applyBorder="1" applyAlignment="1">
      <alignment horizontal="center"/>
    </xf>
    <xf numFmtId="164" fontId="43" fillId="0" borderId="7" xfId="17" applyFont="1" applyBorder="1"/>
    <xf numFmtId="0" fontId="42" fillId="0" borderId="87" xfId="16" applyFont="1" applyBorder="1"/>
    <xf numFmtId="164" fontId="43" fillId="0" borderId="60" xfId="17" applyFont="1" applyBorder="1" applyAlignment="1">
      <alignment horizontal="center"/>
    </xf>
    <xf numFmtId="164" fontId="43" fillId="0" borderId="20" xfId="17" applyFont="1" applyBorder="1" applyAlignment="1">
      <alignment horizontal="center"/>
    </xf>
    <xf numFmtId="0" fontId="42" fillId="0" borderId="20" xfId="16" applyFont="1" applyBorder="1" applyAlignment="1">
      <alignment horizontal="center"/>
    </xf>
    <xf numFmtId="164" fontId="42" fillId="0" borderId="20" xfId="17" applyFont="1" applyBorder="1" applyAlignment="1">
      <alignment horizontal="center"/>
    </xf>
    <xf numFmtId="164" fontId="42" fillId="0" borderId="88" xfId="17" applyFont="1" applyBorder="1" applyAlignment="1">
      <alignment horizontal="center"/>
    </xf>
    <xf numFmtId="0" fontId="43" fillId="0" borderId="90" xfId="16" applyFont="1" applyBorder="1" applyAlignment="1">
      <alignment horizontal="center"/>
    </xf>
    <xf numFmtId="0" fontId="96" fillId="0" borderId="0" xfId="19" applyFont="1" applyAlignment="1">
      <alignment horizontal="left"/>
    </xf>
    <xf numFmtId="0" fontId="96" fillId="0" borderId="23" xfId="19" applyFont="1" applyBorder="1" applyAlignment="1">
      <alignment horizontal="left"/>
    </xf>
    <xf numFmtId="10" fontId="43" fillId="0" borderId="23" xfId="17" applyNumberFormat="1" applyFont="1" applyBorder="1" applyAlignment="1">
      <alignment horizontal="center"/>
    </xf>
    <xf numFmtId="10" fontId="43" fillId="0" borderId="93" xfId="17" applyNumberFormat="1" applyFont="1" applyBorder="1" applyAlignment="1">
      <alignment horizontal="center"/>
    </xf>
    <xf numFmtId="0" fontId="42" fillId="0" borderId="90" xfId="16" applyFont="1" applyBorder="1" applyAlignment="1">
      <alignment horizontal="center"/>
    </xf>
    <xf numFmtId="164" fontId="42" fillId="0" borderId="23" xfId="17" applyFont="1" applyBorder="1"/>
    <xf numFmtId="10" fontId="42" fillId="0" borderId="23" xfId="18" applyNumberFormat="1" applyFont="1" applyBorder="1" applyAlignment="1">
      <alignment horizontal="center"/>
    </xf>
    <xf numFmtId="164" fontId="42" fillId="0" borderId="23" xfId="17" applyFont="1" applyBorder="1" applyAlignment="1">
      <alignment horizontal="center"/>
    </xf>
    <xf numFmtId="164" fontId="42" fillId="0" borderId="93" xfId="17" applyFont="1" applyBorder="1" applyAlignment="1">
      <alignment horizontal="center"/>
    </xf>
    <xf numFmtId="164" fontId="43" fillId="0" borderId="23" xfId="17" applyFont="1" applyBorder="1"/>
    <xf numFmtId="164" fontId="42" fillId="0" borderId="0" xfId="17" applyFont="1" applyFill="1" applyBorder="1"/>
    <xf numFmtId="10" fontId="42" fillId="0" borderId="28" xfId="18" applyNumberFormat="1" applyFont="1" applyBorder="1" applyAlignment="1">
      <alignment horizontal="center"/>
    </xf>
    <xf numFmtId="164" fontId="42" fillId="0" borderId="28" xfId="17" applyFont="1" applyBorder="1" applyAlignment="1">
      <alignment horizontal="center"/>
    </xf>
    <xf numFmtId="164" fontId="42" fillId="0" borderId="101" xfId="17" applyFont="1" applyBorder="1" applyAlignment="1">
      <alignment horizontal="center"/>
    </xf>
    <xf numFmtId="10" fontId="42" fillId="0" borderId="24" xfId="18" applyNumberFormat="1" applyFont="1" applyBorder="1" applyAlignment="1">
      <alignment horizontal="center"/>
    </xf>
    <xf numFmtId="164" fontId="42" fillId="0" borderId="36" xfId="17" applyFont="1" applyBorder="1" applyAlignment="1">
      <alignment horizontal="center"/>
    </xf>
    <xf numFmtId="164" fontId="42" fillId="0" borderId="68" xfId="17" applyFont="1" applyBorder="1" applyAlignment="1">
      <alignment horizontal="center"/>
    </xf>
    <xf numFmtId="0" fontId="42" fillId="0" borderId="82" xfId="16" applyFont="1" applyBorder="1"/>
    <xf numFmtId="164" fontId="42" fillId="0" borderId="91" xfId="17" applyFont="1" applyBorder="1" applyAlignment="1">
      <alignment horizontal="right"/>
    </xf>
    <xf numFmtId="10" fontId="42" fillId="0" borderId="122" xfId="16" applyNumberFormat="1" applyFont="1" applyBorder="1"/>
    <xf numFmtId="10" fontId="43" fillId="0" borderId="97" xfId="16" applyNumberFormat="1" applyFont="1" applyBorder="1"/>
    <xf numFmtId="10" fontId="43" fillId="0" borderId="122" xfId="16" applyNumberFormat="1" applyFont="1" applyBorder="1"/>
    <xf numFmtId="10" fontId="43" fillId="0" borderId="14" xfId="16" applyNumberFormat="1" applyFont="1" applyBorder="1"/>
    <xf numFmtId="0" fontId="42" fillId="0" borderId="0" xfId="15" applyFont="1"/>
    <xf numFmtId="0" fontId="97" fillId="0" borderId="0" xfId="0" applyFont="1" applyAlignment="1">
      <alignment horizontal="center"/>
    </xf>
    <xf numFmtId="0" fontId="98" fillId="0" borderId="0" xfId="0" applyFont="1" applyAlignment="1"/>
    <xf numFmtId="0" fontId="99" fillId="0" borderId="0" xfId="8" applyFont="1" applyProtection="1"/>
    <xf numFmtId="0" fontId="99" fillId="0" borderId="0" xfId="8" applyFont="1" applyBorder="1" applyProtection="1"/>
    <xf numFmtId="0" fontId="97" fillId="0" borderId="0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 wrapText="1"/>
    </xf>
    <xf numFmtId="0" fontId="87" fillId="11" borderId="26" xfId="12" applyBorder="1" applyAlignment="1" applyProtection="1">
      <alignment horizontal="left" vertical="center" wrapText="1"/>
    </xf>
    <xf numFmtId="0" fontId="87" fillId="11" borderId="17" xfId="12" applyBorder="1" applyAlignment="1" applyProtection="1">
      <alignment horizontal="left" vertical="center" wrapText="1"/>
    </xf>
    <xf numFmtId="0" fontId="87" fillId="11" borderId="110" xfId="12" applyBorder="1" applyAlignment="1" applyProtection="1">
      <alignment horizontal="left" vertical="center" wrapText="1"/>
    </xf>
    <xf numFmtId="0" fontId="87" fillId="11" borderId="43" xfId="12" applyBorder="1" applyAlignment="1" applyProtection="1">
      <alignment horizontal="left" vertical="center" wrapText="1"/>
    </xf>
    <xf numFmtId="0" fontId="87" fillId="11" borderId="111" xfId="12" applyBorder="1" applyAlignment="1" applyProtection="1">
      <alignment horizontal="left" vertical="center" wrapText="1"/>
    </xf>
    <xf numFmtId="0" fontId="87" fillId="11" borderId="58" xfId="12" applyBorder="1" applyAlignment="1" applyProtection="1">
      <alignment horizontal="left" vertical="center" wrapText="1"/>
    </xf>
    <xf numFmtId="0" fontId="87" fillId="11" borderId="10" xfId="12" applyBorder="1" applyAlignment="1" applyProtection="1">
      <alignment horizontal="left" vertical="center" wrapText="1"/>
    </xf>
    <xf numFmtId="0" fontId="87" fillId="11" borderId="11" xfId="12" applyBorder="1" applyAlignment="1" applyProtection="1">
      <alignment horizontal="left" vertical="center" wrapText="1"/>
    </xf>
    <xf numFmtId="4" fontId="60" fillId="2" borderId="16" xfId="0" applyNumberFormat="1" applyFont="1" applyFill="1" applyBorder="1" applyAlignment="1">
      <alignment horizontal="right" vertical="center" wrapText="1"/>
    </xf>
    <xf numFmtId="4" fontId="60" fillId="2" borderId="7" xfId="0" applyNumberFormat="1" applyFont="1" applyFill="1" applyBorder="1" applyAlignment="1">
      <alignment horizontal="right" vertical="center" wrapText="1"/>
    </xf>
    <xf numFmtId="4" fontId="60" fillId="2" borderId="48" xfId="0" applyNumberFormat="1" applyFont="1" applyFill="1" applyBorder="1" applyAlignment="1">
      <alignment horizontal="right" vertical="center" wrapText="1"/>
    </xf>
    <xf numFmtId="4" fontId="60" fillId="2" borderId="35" xfId="0" applyNumberFormat="1" applyFont="1" applyFill="1" applyBorder="1" applyAlignment="1">
      <alignment horizontal="right" vertical="center" wrapText="1"/>
    </xf>
    <xf numFmtId="0" fontId="0" fillId="0" borderId="30" xfId="0" applyBorder="1" applyAlignment="1">
      <alignment horizontal="right" vertical="center"/>
    </xf>
    <xf numFmtId="0" fontId="87" fillId="11" borderId="38" xfId="12" applyBorder="1" applyAlignment="1" applyProtection="1">
      <alignment horizontal="left" vertical="center" wrapText="1"/>
    </xf>
    <xf numFmtId="0" fontId="87" fillId="11" borderId="16" xfId="12" applyBorder="1" applyAlignment="1" applyProtection="1">
      <alignment horizontal="left" vertical="center" wrapText="1"/>
    </xf>
    <xf numFmtId="0" fontId="87" fillId="11" borderId="7" xfId="12" applyBorder="1" applyAlignment="1" applyProtection="1">
      <alignment horizontal="left" vertical="center" wrapText="1"/>
    </xf>
    <xf numFmtId="0" fontId="87" fillId="11" borderId="14" xfId="12" applyBorder="1" applyAlignment="1" applyProtection="1">
      <alignment horizontal="left" vertical="center" wrapText="1"/>
    </xf>
    <xf numFmtId="4" fontId="60" fillId="2" borderId="26" xfId="0" applyNumberFormat="1" applyFont="1" applyFill="1" applyBorder="1" applyAlignment="1">
      <alignment horizontal="right" vertical="center" wrapText="1"/>
    </xf>
    <xf numFmtId="4" fontId="60" fillId="2" borderId="17" xfId="0" applyNumberFormat="1" applyFont="1" applyFill="1" applyBorder="1" applyAlignment="1">
      <alignment horizontal="right" vertical="center" wrapText="1"/>
    </xf>
    <xf numFmtId="4" fontId="60" fillId="2" borderId="38" xfId="0" applyNumberFormat="1" applyFont="1" applyFill="1" applyBorder="1" applyAlignment="1">
      <alignment horizontal="right" vertical="center" wrapText="1"/>
    </xf>
    <xf numFmtId="4" fontId="60" fillId="2" borderId="40" xfId="0" applyNumberFormat="1" applyFont="1" applyFill="1" applyBorder="1" applyAlignment="1">
      <alignment horizontal="right" vertical="center" wrapText="1"/>
    </xf>
    <xf numFmtId="0" fontId="87" fillId="11" borderId="26" xfId="12" applyBorder="1" applyAlignment="1" applyProtection="1">
      <alignment vertical="center" wrapText="1"/>
    </xf>
    <xf numFmtId="0" fontId="87" fillId="11" borderId="17" xfId="12" applyBorder="1" applyAlignment="1" applyProtection="1">
      <alignment vertical="center" wrapText="1"/>
    </xf>
    <xf numFmtId="0" fontId="87" fillId="11" borderId="38" xfId="12" applyBorder="1" applyAlignment="1" applyProtection="1">
      <alignment vertical="center" wrapText="1"/>
    </xf>
    <xf numFmtId="0" fontId="60" fillId="0" borderId="13" xfId="0" applyFont="1" applyBorder="1" applyAlignment="1">
      <alignment horizontal="center" wrapText="1"/>
    </xf>
    <xf numFmtId="0" fontId="60" fillId="0" borderId="0" xfId="0" applyFont="1" applyBorder="1" applyAlignment="1">
      <alignment horizontal="center" wrapText="1"/>
    </xf>
    <xf numFmtId="0" fontId="60" fillId="0" borderId="68" xfId="0" applyFont="1" applyBorder="1" applyAlignment="1">
      <alignment horizontal="center" wrapText="1"/>
    </xf>
    <xf numFmtId="43" fontId="87" fillId="11" borderId="21" xfId="12" applyNumberFormat="1" applyBorder="1" applyAlignment="1" applyProtection="1">
      <alignment horizontal="center" vertical="center" wrapText="1"/>
    </xf>
    <xf numFmtId="43" fontId="87" fillId="11" borderId="24" xfId="12" applyNumberFormat="1" applyBorder="1" applyAlignment="1" applyProtection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87" fillId="11" borderId="20" xfId="12" applyBorder="1" applyAlignment="1">
      <alignment horizontal="center" vertical="center"/>
    </xf>
    <xf numFmtId="0" fontId="87" fillId="11" borderId="23" xfId="12" applyBorder="1" applyAlignment="1">
      <alignment horizontal="center" vertical="center"/>
    </xf>
    <xf numFmtId="0" fontId="65" fillId="0" borderId="58" xfId="0" applyFont="1" applyFill="1" applyBorder="1" applyAlignment="1">
      <alignment horizontal="left" vertical="center" wrapText="1"/>
    </xf>
    <xf numFmtId="0" fontId="65" fillId="0" borderId="10" xfId="0" applyFont="1" applyFill="1" applyBorder="1" applyAlignment="1">
      <alignment horizontal="left" vertical="center" wrapText="1"/>
    </xf>
    <xf numFmtId="0" fontId="87" fillId="11" borderId="20" xfId="12" applyBorder="1" applyAlignment="1">
      <alignment horizontal="center" vertical="center" wrapText="1"/>
    </xf>
    <xf numFmtId="0" fontId="87" fillId="11" borderId="23" xfId="12" applyBorder="1" applyAlignment="1">
      <alignment horizontal="center" vertical="center" wrapText="1"/>
    </xf>
    <xf numFmtId="0" fontId="75" fillId="0" borderId="13" xfId="0" applyFont="1" applyBorder="1" applyAlignment="1"/>
    <xf numFmtId="0" fontId="75" fillId="0" borderId="0" xfId="0" applyFont="1" applyBorder="1" applyAlignment="1"/>
    <xf numFmtId="0" fontId="75" fillId="0" borderId="68" xfId="0" applyFont="1" applyBorder="1" applyAlignment="1"/>
    <xf numFmtId="0" fontId="75" fillId="0" borderId="16" xfId="0" applyFont="1" applyBorder="1" applyAlignment="1">
      <alignment horizontal="center"/>
    </xf>
    <xf numFmtId="0" fontId="76" fillId="0" borderId="7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76" fillId="0" borderId="68" xfId="0" applyFont="1" applyBorder="1" applyAlignment="1">
      <alignment horizontal="center"/>
    </xf>
    <xf numFmtId="0" fontId="87" fillId="11" borderId="26" xfId="12" applyBorder="1" applyAlignment="1">
      <alignment horizontal="center" wrapText="1"/>
    </xf>
    <xf numFmtId="0" fontId="87" fillId="11" borderId="17" xfId="12" applyBorder="1" applyAlignment="1">
      <alignment horizontal="center" wrapText="1"/>
    </xf>
    <xf numFmtId="0" fontId="87" fillId="11" borderId="7" xfId="12" applyBorder="1" applyAlignment="1">
      <alignment horizontal="center" wrapText="1"/>
    </xf>
    <xf numFmtId="0" fontId="87" fillId="11" borderId="14" xfId="12" applyBorder="1" applyAlignment="1">
      <alignment horizontal="center" wrapText="1"/>
    </xf>
    <xf numFmtId="49" fontId="9" fillId="0" borderId="58" xfId="2" applyNumberFormat="1" applyFont="1" applyBorder="1" applyAlignment="1" applyProtection="1">
      <alignment horizontal="left" vertical="center" wrapText="1"/>
    </xf>
    <xf numFmtId="49" fontId="60" fillId="0" borderId="11" xfId="2" applyNumberFormat="1" applyFont="1" applyBorder="1" applyAlignment="1" applyProtection="1">
      <alignment horizontal="left" vertical="center" wrapText="1"/>
    </xf>
    <xf numFmtId="0" fontId="87" fillId="11" borderId="87" xfId="12" applyBorder="1" applyAlignment="1">
      <alignment horizontal="center" vertical="center"/>
    </xf>
    <xf numFmtId="0" fontId="87" fillId="11" borderId="90" xfId="12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justify"/>
    </xf>
    <xf numFmtId="0" fontId="22" fillId="0" borderId="0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justify"/>
    </xf>
    <xf numFmtId="0" fontId="73" fillId="0" borderId="0" xfId="0" applyFont="1" applyFill="1" applyBorder="1" applyAlignment="1">
      <alignment horizontal="center" vertical="justify"/>
    </xf>
    <xf numFmtId="0" fontId="22" fillId="0" borderId="0" xfId="0" applyFont="1" applyFill="1" applyBorder="1" applyAlignment="1">
      <alignment horizontal="right" indent="11"/>
    </xf>
    <xf numFmtId="0" fontId="2" fillId="0" borderId="0" xfId="0" applyFont="1" applyFill="1" applyBorder="1" applyAlignment="1">
      <alignment horizontal="right" indent="11"/>
    </xf>
    <xf numFmtId="0" fontId="2" fillId="0" borderId="0" xfId="0" applyFont="1" applyFill="1" applyBorder="1" applyAlignment="1">
      <alignment horizontal="center" wrapText="1"/>
    </xf>
    <xf numFmtId="43" fontId="87" fillId="11" borderId="88" xfId="12" applyNumberFormat="1" applyBorder="1" applyAlignment="1" applyProtection="1">
      <alignment horizontal="center" vertical="center" wrapText="1"/>
    </xf>
    <xf numFmtId="43" fontId="87" fillId="11" borderId="93" xfId="12" applyNumberFormat="1" applyBorder="1" applyAlignment="1" applyProtection="1">
      <alignment horizontal="center" vertical="center" wrapText="1"/>
    </xf>
    <xf numFmtId="49" fontId="10" fillId="0" borderId="13" xfId="2" applyNumberFormat="1" applyFont="1" applyFill="1" applyBorder="1" applyAlignment="1" applyProtection="1">
      <alignment horizontal="left" vertical="center"/>
    </xf>
    <xf numFmtId="49" fontId="10" fillId="0" borderId="68" xfId="2" applyNumberFormat="1" applyFont="1" applyFill="1" applyBorder="1" applyAlignment="1" applyProtection="1">
      <alignment horizontal="left" vertical="center"/>
    </xf>
    <xf numFmtId="164" fontId="87" fillId="11" borderId="20" xfId="12" applyNumberFormat="1" applyBorder="1" applyAlignment="1" applyProtection="1">
      <alignment horizontal="center" vertical="center"/>
    </xf>
    <xf numFmtId="164" fontId="87" fillId="11" borderId="23" xfId="12" applyNumberFormat="1" applyBorder="1" applyAlignment="1" applyProtection="1">
      <alignment horizontal="center" vertical="center"/>
    </xf>
    <xf numFmtId="0" fontId="9" fillId="0" borderId="26" xfId="3" applyFont="1" applyFill="1" applyBorder="1" applyAlignment="1" applyProtection="1">
      <alignment horizontal="center"/>
    </xf>
    <xf numFmtId="0" fontId="9" fillId="0" borderId="17" xfId="3" applyFont="1" applyFill="1" applyBorder="1" applyAlignment="1" applyProtection="1">
      <alignment horizontal="center"/>
    </xf>
    <xf numFmtId="0" fontId="56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39" xfId="0" quotePrefix="1" applyFont="1" applyBorder="1" applyAlignment="1">
      <alignment horizontal="left" vertical="center" wrapText="1"/>
    </xf>
    <xf numFmtId="0" fontId="16" fillId="0" borderId="32" xfId="0" quotePrefix="1" applyFont="1" applyBorder="1" applyAlignment="1">
      <alignment horizontal="left" vertical="center" wrapText="1"/>
    </xf>
    <xf numFmtId="0" fontId="52" fillId="0" borderId="58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3" fillId="0" borderId="13" xfId="0" applyFont="1" applyBorder="1" applyAlignment="1">
      <alignment horizontal="center" vertical="top"/>
    </xf>
    <xf numFmtId="0" fontId="53" fillId="0" borderId="0" xfId="0" applyFont="1" applyBorder="1" applyAlignment="1">
      <alignment horizontal="center" vertical="top"/>
    </xf>
    <xf numFmtId="0" fontId="53" fillId="0" borderId="68" xfId="0" applyFont="1" applyBorder="1" applyAlignment="1">
      <alignment horizontal="center" vertical="top"/>
    </xf>
    <xf numFmtId="0" fontId="74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7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5" borderId="34" xfId="0" applyFont="1" applyFill="1" applyBorder="1" applyAlignment="1">
      <alignment horizontal="left" vertical="center"/>
    </xf>
    <xf numFmtId="0" fontId="9" fillId="5" borderId="35" xfId="0" applyFont="1" applyFill="1" applyBorder="1" applyAlignment="1">
      <alignment horizontal="left" vertical="center"/>
    </xf>
    <xf numFmtId="0" fontId="9" fillId="5" borderId="56" xfId="0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54" fillId="0" borderId="39" xfId="0" quotePrefix="1" applyFont="1" applyBorder="1" applyAlignment="1">
      <alignment horizontal="left" vertical="center" wrapText="1"/>
    </xf>
    <xf numFmtId="0" fontId="54" fillId="0" borderId="32" xfId="0" quotePrefix="1" applyFont="1" applyBorder="1" applyAlignment="1">
      <alignment horizontal="left" vertical="center" wrapText="1"/>
    </xf>
    <xf numFmtId="0" fontId="61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4" fillId="0" borderId="30" xfId="0" applyFont="1" applyFill="1" applyBorder="1" applyAlignment="1">
      <alignment horizontal="left" vertical="top" wrapText="1"/>
    </xf>
    <xf numFmtId="0" fontId="87" fillId="11" borderId="61" xfId="12" applyBorder="1" applyAlignment="1" applyProtection="1">
      <alignment horizontal="left" vertical="center" wrapText="1"/>
    </xf>
    <xf numFmtId="0" fontId="87" fillId="11" borderId="18" xfId="12" applyBorder="1" applyAlignment="1" applyProtection="1">
      <alignment horizontal="left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4" fontId="9" fillId="2" borderId="30" xfId="0" applyNumberFormat="1" applyFont="1" applyFill="1" applyBorder="1" applyAlignment="1">
      <alignment horizontal="right" vertical="center" wrapText="1"/>
    </xf>
    <xf numFmtId="0" fontId="14" fillId="2" borderId="39" xfId="0" applyFont="1" applyFill="1" applyBorder="1" applyAlignment="1">
      <alignment horizontal="left" vertical="top" wrapText="1"/>
    </xf>
    <xf numFmtId="0" fontId="14" fillId="2" borderId="32" xfId="0" applyFont="1" applyFill="1" applyBorder="1" applyAlignment="1">
      <alignment horizontal="left" vertical="top" wrapText="1"/>
    </xf>
    <xf numFmtId="0" fontId="14" fillId="0" borderId="30" xfId="0" applyFont="1" applyFill="1" applyBorder="1" applyAlignment="1">
      <alignment horizontal="left" vertical="center" wrapText="1"/>
    </xf>
    <xf numFmtId="0" fontId="87" fillId="11" borderId="9" xfId="12" applyBorder="1" applyAlignment="1">
      <alignment horizontal="center" wrapText="1"/>
    </xf>
    <xf numFmtId="0" fontId="87" fillId="11" borderId="10" xfId="12" applyBorder="1" applyAlignment="1">
      <alignment horizontal="center" wrapText="1"/>
    </xf>
    <xf numFmtId="0" fontId="87" fillId="11" borderId="0" xfId="12" applyBorder="1" applyAlignment="1">
      <alignment horizontal="center" wrapText="1"/>
    </xf>
    <xf numFmtId="0" fontId="87" fillId="11" borderId="42" xfId="12" applyBorder="1" applyAlignment="1">
      <alignment horizontal="center" wrapText="1"/>
    </xf>
    <xf numFmtId="49" fontId="10" fillId="0" borderId="58" xfId="2" applyNumberFormat="1" applyFont="1" applyFill="1" applyBorder="1" applyAlignment="1" applyProtection="1">
      <alignment horizontal="left" vertical="center"/>
    </xf>
    <xf numFmtId="49" fontId="10" fillId="0" borderId="42" xfId="2" applyNumberFormat="1" applyFont="1" applyFill="1" applyBorder="1" applyAlignment="1" applyProtection="1">
      <alignment horizontal="left" vertical="center"/>
    </xf>
    <xf numFmtId="0" fontId="55" fillId="0" borderId="3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wrapText="1"/>
    </xf>
    <xf numFmtId="0" fontId="14" fillId="2" borderId="19" xfId="7" applyFont="1" applyFill="1" applyBorder="1" applyAlignment="1" applyProtection="1">
      <alignment horizontal="center" vertical="center" wrapText="1"/>
    </xf>
    <xf numFmtId="0" fontId="14" fillId="2" borderId="22" xfId="7" applyFont="1" applyFill="1" applyBorder="1" applyAlignment="1" applyProtection="1">
      <alignment horizontal="center" vertical="center" wrapText="1"/>
    </xf>
    <xf numFmtId="4" fontId="9" fillId="2" borderId="37" xfId="0" applyNumberFormat="1" applyFont="1" applyFill="1" applyBorder="1" applyAlignment="1">
      <alignment horizontal="right" vertical="center" wrapText="1"/>
    </xf>
    <xf numFmtId="0" fontId="85" fillId="0" borderId="50" xfId="0" applyFont="1" applyBorder="1" applyAlignment="1">
      <alignment horizontal="center" vertical="top"/>
    </xf>
    <xf numFmtId="0" fontId="20" fillId="0" borderId="41" xfId="0" applyFont="1" applyBorder="1" applyAlignment="1">
      <alignment horizontal="center" vertical="top"/>
    </xf>
    <xf numFmtId="0" fontId="20" fillId="0" borderId="51" xfId="0" applyFont="1" applyBorder="1" applyAlignment="1">
      <alignment horizontal="center" vertical="top"/>
    </xf>
    <xf numFmtId="0" fontId="14" fillId="0" borderId="65" xfId="0" applyFont="1" applyFill="1" applyBorder="1" applyAlignment="1">
      <alignment horizontal="left" vertical="center" wrapText="1"/>
    </xf>
    <xf numFmtId="0" fontId="14" fillId="0" borderId="66" xfId="0" applyFont="1" applyFill="1" applyBorder="1" applyAlignment="1">
      <alignment horizontal="left" vertical="center" wrapText="1"/>
    </xf>
    <xf numFmtId="4" fontId="9" fillId="2" borderId="67" xfId="0" applyNumberFormat="1" applyFont="1" applyFill="1" applyBorder="1" applyAlignment="1">
      <alignment horizontal="right" vertical="center" wrapText="1"/>
    </xf>
    <xf numFmtId="0" fontId="85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59" fillId="0" borderId="7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7" fillId="11" borderId="21" xfId="12" applyBorder="1" applyAlignment="1" applyProtection="1">
      <alignment horizontal="left" vertical="center" wrapText="1"/>
    </xf>
    <xf numFmtId="0" fontId="87" fillId="11" borderId="42" xfId="12" applyBorder="1" applyAlignment="1" applyProtection="1">
      <alignment horizontal="left" vertical="center" wrapText="1"/>
    </xf>
    <xf numFmtId="0" fontId="87" fillId="11" borderId="61" xfId="12" applyBorder="1" applyAlignment="1" applyProtection="1">
      <alignment horizontal="center" vertical="center" wrapText="1"/>
    </xf>
    <xf numFmtId="0" fontId="87" fillId="11" borderId="62" xfId="12" applyBorder="1" applyAlignment="1" applyProtection="1">
      <alignment horizontal="center" vertical="center" wrapText="1"/>
    </xf>
    <xf numFmtId="0" fontId="14" fillId="0" borderId="37" xfId="7" applyFont="1" applyFill="1" applyBorder="1" applyAlignment="1" applyProtection="1">
      <alignment horizontal="left" vertical="top" wrapText="1"/>
    </xf>
    <xf numFmtId="0" fontId="10" fillId="0" borderId="6" xfId="3" applyFont="1" applyFill="1" applyBorder="1" applyAlignment="1" applyProtection="1">
      <alignment horizontal="left"/>
    </xf>
    <xf numFmtId="0" fontId="10" fillId="0" borderId="7" xfId="3" applyFont="1" applyFill="1" applyBorder="1" applyAlignment="1" applyProtection="1">
      <alignment horizontal="left"/>
    </xf>
    <xf numFmtId="49" fontId="10" fillId="0" borderId="16" xfId="2" applyNumberFormat="1" applyFont="1" applyFill="1" applyBorder="1" applyAlignment="1" applyProtection="1">
      <alignment horizontal="left" vertical="center"/>
    </xf>
    <xf numFmtId="49" fontId="10" fillId="0" borderId="8" xfId="2" applyNumberFormat="1" applyFont="1" applyFill="1" applyBorder="1" applyAlignment="1" applyProtection="1">
      <alignment horizontal="left" vertical="center"/>
    </xf>
    <xf numFmtId="0" fontId="25" fillId="0" borderId="9" xfId="0" applyFont="1" applyBorder="1" applyAlignment="1">
      <alignment horizontal="right" vertical="center" indent="4"/>
    </xf>
    <xf numFmtId="0" fontId="15" fillId="0" borderId="10" xfId="0" applyFont="1" applyBorder="1" applyAlignment="1">
      <alignment horizontal="right" vertical="center" indent="4"/>
    </xf>
    <xf numFmtId="0" fontId="15" fillId="0" borderId="42" xfId="0" applyFont="1" applyBorder="1" applyAlignment="1">
      <alignment horizontal="right" vertical="center" indent="4"/>
    </xf>
    <xf numFmtId="0" fontId="14" fillId="2" borderId="64" xfId="7" applyFont="1" applyFill="1" applyBorder="1" applyAlignment="1" applyProtection="1">
      <alignment horizontal="center" vertical="center" wrapText="1"/>
    </xf>
    <xf numFmtId="0" fontId="39" fillId="3" borderId="84" xfId="8" applyFont="1" applyFill="1" applyBorder="1" applyAlignment="1">
      <alignment horizontal="center" vertical="center"/>
      <protection locked="0"/>
    </xf>
    <xf numFmtId="0" fontId="39" fillId="3" borderId="85" xfId="8" applyFont="1" applyFill="1" applyBorder="1" applyAlignment="1">
      <alignment horizontal="center" vertical="center"/>
      <protection locked="0"/>
    </xf>
    <xf numFmtId="0" fontId="62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68" xfId="0" applyFont="1" applyBorder="1" applyAlignment="1">
      <alignment horizontal="center"/>
    </xf>
    <xf numFmtId="0" fontId="63" fillId="0" borderId="58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36" fillId="0" borderId="106" xfId="0" applyFont="1" applyBorder="1" applyAlignment="1">
      <alignment horizontal="center"/>
    </xf>
    <xf numFmtId="0" fontId="36" fillId="0" borderId="86" xfId="0" applyFont="1" applyBorder="1" applyAlignment="1">
      <alignment horizontal="center"/>
    </xf>
    <xf numFmtId="0" fontId="36" fillId="0" borderId="107" xfId="0" applyFont="1" applyBorder="1" applyAlignment="1">
      <alignment horizontal="center"/>
    </xf>
    <xf numFmtId="0" fontId="71" fillId="0" borderId="13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68" xfId="0" applyFont="1" applyFill="1" applyBorder="1" applyAlignment="1">
      <alignment horizontal="left"/>
    </xf>
    <xf numFmtId="0" fontId="29" fillId="0" borderId="0" xfId="8" applyAlignment="1" applyProtection="1">
      <alignment horizontal="center"/>
    </xf>
    <xf numFmtId="0" fontId="32" fillId="0" borderId="26" xfId="0" applyFont="1" applyBorder="1" applyAlignment="1">
      <alignment horizontal="left"/>
    </xf>
    <xf numFmtId="0" fontId="32" fillId="0" borderId="17" xfId="0" applyFont="1" applyBorder="1" applyAlignment="1">
      <alignment horizontal="left"/>
    </xf>
    <xf numFmtId="0" fontId="32" fillId="0" borderId="38" xfId="0" applyFont="1" applyBorder="1" applyAlignment="1">
      <alignment horizontal="left"/>
    </xf>
    <xf numFmtId="0" fontId="31" fillId="0" borderId="0" xfId="8" applyFont="1" applyBorder="1" applyAlignment="1" applyProtection="1">
      <alignment horizontal="center" vertical="center"/>
    </xf>
    <xf numFmtId="0" fontId="30" fillId="0" borderId="58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64" fillId="0" borderId="13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68" xfId="0" applyFont="1" applyBorder="1" applyAlignment="1">
      <alignment horizontal="left" vertical="center" wrapText="1"/>
    </xf>
    <xf numFmtId="0" fontId="31" fillId="0" borderId="0" xfId="8" applyFont="1" applyAlignment="1" applyProtection="1">
      <alignment horizontal="center"/>
    </xf>
    <xf numFmtId="0" fontId="87" fillId="11" borderId="26" xfId="12" applyBorder="1" applyAlignment="1">
      <alignment horizontal="center" vertical="center" wrapText="1"/>
    </xf>
    <xf numFmtId="0" fontId="87" fillId="11" borderId="17" xfId="12" applyBorder="1" applyAlignment="1">
      <alignment horizontal="center" vertical="center" wrapText="1"/>
    </xf>
    <xf numFmtId="0" fontId="87" fillId="11" borderId="38" xfId="12" applyBorder="1" applyAlignment="1">
      <alignment horizontal="center" vertical="center" wrapText="1"/>
    </xf>
    <xf numFmtId="0" fontId="72" fillId="0" borderId="16" xfId="0" applyFont="1" applyBorder="1" applyAlignment="1">
      <alignment horizontal="center"/>
    </xf>
    <xf numFmtId="0" fontId="72" fillId="0" borderId="7" xfId="0" applyFont="1" applyBorder="1" applyAlignment="1">
      <alignment horizontal="center"/>
    </xf>
    <xf numFmtId="0" fontId="72" fillId="0" borderId="14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89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68" xfId="0" applyFont="1" applyBorder="1" applyAlignment="1">
      <alignment horizontal="center"/>
    </xf>
    <xf numFmtId="0" fontId="20" fillId="0" borderId="117" xfId="0" applyFont="1" applyBorder="1" applyAlignment="1">
      <alignment horizontal="center"/>
    </xf>
    <xf numFmtId="0" fontId="20" fillId="0" borderId="71" xfId="0" applyFont="1" applyBorder="1" applyAlignment="1">
      <alignment horizontal="center"/>
    </xf>
    <xf numFmtId="0" fontId="41" fillId="0" borderId="13" xfId="0" applyFont="1" applyBorder="1" applyAlignment="1">
      <alignment wrapText="1"/>
    </xf>
    <xf numFmtId="0" fontId="41" fillId="0" borderId="0" xfId="0" applyFont="1" applyBorder="1" applyAlignment="1">
      <alignment wrapText="1"/>
    </xf>
    <xf numFmtId="0" fontId="41" fillId="0" borderId="68" xfId="0" applyFont="1" applyBorder="1" applyAlignment="1">
      <alignment wrapText="1"/>
    </xf>
    <xf numFmtId="0" fontId="41" fillId="0" borderId="106" xfId="0" applyFont="1" applyBorder="1" applyAlignment="1">
      <alignment wrapText="1"/>
    </xf>
    <xf numFmtId="0" fontId="41" fillId="0" borderId="86" xfId="0" applyFont="1" applyBorder="1" applyAlignment="1">
      <alignment wrapText="1"/>
    </xf>
    <xf numFmtId="0" fontId="41" fillId="0" borderId="107" xfId="0" applyFont="1" applyBorder="1" applyAlignment="1">
      <alignment wrapText="1"/>
    </xf>
    <xf numFmtId="0" fontId="3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 wrapText="1"/>
    </xf>
    <xf numFmtId="0" fontId="10" fillId="0" borderId="100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6" fillId="0" borderId="90" xfId="0" applyFont="1" applyBorder="1" applyAlignment="1">
      <alignment horizontal="center" vertical="center"/>
    </xf>
    <xf numFmtId="0" fontId="10" fillId="0" borderId="100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66" xfId="0" applyFont="1" applyBorder="1" applyAlignment="1">
      <alignment horizontal="left" vertical="center"/>
    </xf>
    <xf numFmtId="0" fontId="16" fillId="0" borderId="87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center" wrapText="1"/>
    </xf>
    <xf numFmtId="0" fontId="16" fillId="0" borderId="91" xfId="0" applyFont="1" applyBorder="1" applyAlignment="1">
      <alignment horizontal="left" vertical="center" wrapText="1"/>
    </xf>
    <xf numFmtId="0" fontId="61" fillId="0" borderId="58" xfId="0" applyFont="1" applyBorder="1" applyAlignment="1">
      <alignment horizontal="center" wrapText="1"/>
    </xf>
    <xf numFmtId="0" fontId="61" fillId="0" borderId="10" xfId="0" applyFont="1" applyBorder="1" applyAlignment="1">
      <alignment horizontal="center" wrapText="1"/>
    </xf>
    <xf numFmtId="0" fontId="61" fillId="0" borderId="11" xfId="0" applyFont="1" applyBorder="1" applyAlignment="1">
      <alignment horizontal="center" wrapText="1"/>
    </xf>
    <xf numFmtId="0" fontId="65" fillId="0" borderId="13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56" fillId="0" borderId="13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66" fillId="0" borderId="13" xfId="0" applyFont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36" fillId="0" borderId="68" xfId="0" applyFont="1" applyBorder="1" applyAlignment="1">
      <alignment horizontal="center"/>
    </xf>
    <xf numFmtId="164" fontId="45" fillId="0" borderId="52" xfId="6" applyFont="1" applyBorder="1" applyAlignment="1" applyProtection="1">
      <alignment horizontal="right" vertical="center"/>
    </xf>
    <xf numFmtId="164" fontId="45" fillId="0" borderId="36" xfId="6" applyFont="1" applyBorder="1" applyAlignment="1" applyProtection="1">
      <alignment horizontal="right" vertical="center"/>
    </xf>
    <xf numFmtId="164" fontId="45" fillId="0" borderId="97" xfId="6" applyFont="1" applyBorder="1" applyAlignment="1" applyProtection="1">
      <alignment horizontal="right" vertical="center"/>
    </xf>
    <xf numFmtId="10" fontId="16" fillId="0" borderId="20" xfId="6" applyNumberFormat="1" applyFont="1" applyBorder="1" applyAlignment="1" applyProtection="1">
      <alignment horizontal="center" vertical="center"/>
    </xf>
    <xf numFmtId="10" fontId="16" fillId="0" borderId="23" xfId="6" applyNumberFormat="1" applyFont="1" applyBorder="1" applyAlignment="1" applyProtection="1">
      <alignment horizontal="center" vertical="center"/>
    </xf>
    <xf numFmtId="10" fontId="16" fillId="0" borderId="91" xfId="6" applyNumberFormat="1" applyFont="1" applyBorder="1" applyAlignment="1" applyProtection="1">
      <alignment horizontal="center" vertical="center"/>
    </xf>
    <xf numFmtId="0" fontId="17" fillId="0" borderId="1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164" fontId="45" fillId="0" borderId="20" xfId="6" applyFont="1" applyBorder="1" applyAlignment="1" applyProtection="1">
      <alignment horizontal="left" vertical="center"/>
    </xf>
    <xf numFmtId="164" fontId="45" fillId="0" borderId="23" xfId="6" applyFont="1" applyBorder="1" applyAlignment="1" applyProtection="1">
      <alignment horizontal="left" vertical="center"/>
    </xf>
    <xf numFmtId="164" fontId="45" fillId="0" borderId="91" xfId="6" applyFont="1" applyBorder="1" applyAlignment="1" applyProtection="1">
      <alignment horizontal="left" vertical="center"/>
    </xf>
    <xf numFmtId="0" fontId="87" fillId="11" borderId="16" xfId="12" applyBorder="1" applyAlignment="1">
      <alignment horizontal="center"/>
    </xf>
    <xf numFmtId="0" fontId="87" fillId="11" borderId="7" xfId="12" applyBorder="1" applyAlignment="1">
      <alignment horizontal="center"/>
    </xf>
    <xf numFmtId="0" fontId="87" fillId="11" borderId="14" xfId="12" applyBorder="1" applyAlignment="1">
      <alignment horizontal="center"/>
    </xf>
    <xf numFmtId="10" fontId="16" fillId="0" borderId="92" xfId="6" applyNumberFormat="1" applyFont="1" applyBorder="1" applyAlignment="1" applyProtection="1">
      <alignment horizontal="center" vertical="center"/>
    </xf>
    <xf numFmtId="10" fontId="16" fillId="0" borderId="94" xfId="6" applyNumberFormat="1" applyFont="1" applyBorder="1" applyAlignment="1" applyProtection="1">
      <alignment horizontal="center" vertical="center"/>
    </xf>
    <xf numFmtId="10" fontId="16" fillId="0" borderId="95" xfId="6" applyNumberFormat="1" applyFont="1" applyBorder="1" applyAlignment="1" applyProtection="1">
      <alignment horizontal="center" vertical="center"/>
    </xf>
    <xf numFmtId="164" fontId="45" fillId="0" borderId="52" xfId="6" applyFont="1" applyBorder="1" applyAlignment="1" applyProtection="1">
      <alignment horizontal="left" vertical="center"/>
    </xf>
    <xf numFmtId="164" fontId="45" fillId="0" borderId="36" xfId="6" applyFont="1" applyBorder="1" applyAlignment="1" applyProtection="1">
      <alignment horizontal="left" vertical="center"/>
    </xf>
    <xf numFmtId="164" fontId="45" fillId="0" borderId="97" xfId="6" applyFont="1" applyBorder="1" applyAlignment="1" applyProtection="1">
      <alignment horizontal="left" vertical="center"/>
    </xf>
    <xf numFmtId="10" fontId="16" fillId="0" borderId="96" xfId="6" applyNumberFormat="1" applyFont="1" applyBorder="1" applyAlignment="1" applyProtection="1">
      <alignment horizontal="center" vertical="center"/>
    </xf>
    <xf numFmtId="10" fontId="16" fillId="0" borderId="98" xfId="6" applyNumberFormat="1" applyFont="1" applyBorder="1" applyAlignment="1" applyProtection="1">
      <alignment horizontal="center" vertical="center"/>
    </xf>
    <xf numFmtId="4" fontId="9" fillId="0" borderId="0" xfId="0" applyNumberFormat="1" applyFont="1" applyBorder="1" applyAlignment="1">
      <alignment horizontal="left" vertical="center" indent="31"/>
    </xf>
    <xf numFmtId="4" fontId="46" fillId="0" borderId="0" xfId="0" applyNumberFormat="1" applyFont="1" applyBorder="1" applyAlignment="1">
      <alignment horizontal="left" vertical="center" indent="31"/>
    </xf>
    <xf numFmtId="0" fontId="17" fillId="0" borderId="16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9" fontId="85" fillId="0" borderId="0" xfId="9" applyFont="1" applyAlignment="1">
      <alignment horizontal="center"/>
      <protection locked="0"/>
    </xf>
    <xf numFmtId="9" fontId="47" fillId="0" borderId="0" xfId="9" applyAlignment="1">
      <alignment horizontal="center"/>
      <protection locked="0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0" fillId="0" borderId="0" xfId="0" applyFont="1" applyBorder="1" applyAlignment="1">
      <alignment horizontal="center" vertical="top"/>
    </xf>
    <xf numFmtId="0" fontId="10" fillId="0" borderId="48" xfId="0" applyFont="1" applyBorder="1" applyAlignment="1">
      <alignment horizontal="left"/>
    </xf>
    <xf numFmtId="0" fontId="10" fillId="0" borderId="56" xfId="0" applyFont="1" applyBorder="1" applyAlignment="1">
      <alignment horizontal="left"/>
    </xf>
    <xf numFmtId="164" fontId="45" fillId="0" borderId="20" xfId="6" applyFont="1" applyBorder="1" applyAlignment="1" applyProtection="1">
      <alignment horizontal="center" vertical="center"/>
    </xf>
    <xf numFmtId="164" fontId="45" fillId="0" borderId="23" xfId="6" applyFont="1" applyBorder="1" applyAlignment="1" applyProtection="1">
      <alignment horizontal="center" vertical="center"/>
    </xf>
    <xf numFmtId="164" fontId="45" fillId="0" borderId="91" xfId="6" applyFont="1" applyBorder="1" applyAlignment="1" applyProtection="1">
      <alignment horizontal="center" vertical="center"/>
    </xf>
    <xf numFmtId="0" fontId="45" fillId="0" borderId="84" xfId="0" applyFont="1" applyBorder="1" applyAlignment="1">
      <alignment horizontal="left" vertical="center"/>
    </xf>
    <xf numFmtId="0" fontId="45" fillId="0" borderId="104" xfId="0" applyFont="1" applyBorder="1" applyAlignment="1">
      <alignment horizontal="left" vertical="center"/>
    </xf>
    <xf numFmtId="0" fontId="62" fillId="0" borderId="1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68" xfId="0" applyFont="1" applyBorder="1" applyAlignment="1">
      <alignment horizontal="left" vertical="top" wrapText="1"/>
    </xf>
    <xf numFmtId="0" fontId="87" fillId="11" borderId="26" xfId="12" applyBorder="1" applyAlignment="1">
      <alignment horizontal="center" vertical="center"/>
    </xf>
    <xf numFmtId="0" fontId="87" fillId="11" borderId="62" xfId="12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45" fillId="0" borderId="12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5" fillId="0" borderId="121" xfId="0" applyFont="1" applyFill="1" applyBorder="1" applyAlignment="1">
      <alignment horizontal="left" vertical="center" wrapText="1"/>
    </xf>
    <xf numFmtId="0" fontId="45" fillId="0" borderId="16" xfId="0" applyFont="1" applyBorder="1" applyAlignment="1">
      <alignment horizontal="left" vertical="center"/>
    </xf>
    <xf numFmtId="0" fontId="45" fillId="0" borderId="14" xfId="0" applyFont="1" applyBorder="1" applyAlignment="1">
      <alignment horizontal="left" vertical="center"/>
    </xf>
    <xf numFmtId="0" fontId="87" fillId="11" borderId="26" xfId="12" applyBorder="1" applyAlignment="1">
      <alignment horizontal="center"/>
    </xf>
    <xf numFmtId="0" fontId="87" fillId="11" borderId="17" xfId="12" applyBorder="1" applyAlignment="1">
      <alignment horizontal="center"/>
    </xf>
    <xf numFmtId="0" fontId="87" fillId="11" borderId="38" xfId="12" applyBorder="1" applyAlignment="1">
      <alignment horizontal="center"/>
    </xf>
    <xf numFmtId="0" fontId="68" fillId="0" borderId="118" xfId="0" applyFont="1" applyBorder="1" applyAlignment="1"/>
    <xf numFmtId="0" fontId="45" fillId="0" borderId="41" xfId="0" applyFont="1" applyBorder="1" applyAlignment="1"/>
    <xf numFmtId="0" fontId="45" fillId="0" borderId="119" xfId="0" applyFont="1" applyBorder="1" applyAlignment="1"/>
    <xf numFmtId="0" fontId="87" fillId="11" borderId="26" xfId="12" applyBorder="1" applyAlignment="1">
      <alignment horizontal="left"/>
    </xf>
    <xf numFmtId="0" fontId="87" fillId="11" borderId="17" xfId="12" applyBorder="1" applyAlignment="1">
      <alignment horizontal="left"/>
    </xf>
    <xf numFmtId="0" fontId="87" fillId="11" borderId="38" xfId="12" applyBorder="1" applyAlignment="1">
      <alignment horizontal="left"/>
    </xf>
    <xf numFmtId="0" fontId="45" fillId="0" borderId="99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5" fillId="0" borderId="100" xfId="0" applyFont="1" applyBorder="1" applyAlignment="1">
      <alignment horizontal="left" vertical="center"/>
    </xf>
    <xf numFmtId="0" fontId="45" fillId="0" borderId="32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45" fillId="0" borderId="26" xfId="0" applyFont="1" applyBorder="1" applyAlignment="1">
      <alignment horizontal="left" vertical="center"/>
    </xf>
    <xf numFmtId="0" fontId="45" fillId="0" borderId="38" xfId="0" applyFont="1" applyBorder="1" applyAlignment="1">
      <alignment horizontal="left" vertical="center"/>
    </xf>
    <xf numFmtId="0" fontId="8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67" fillId="0" borderId="13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68" xfId="0" applyFont="1" applyBorder="1" applyAlignment="1">
      <alignment horizontal="center" vertical="center"/>
    </xf>
    <xf numFmtId="0" fontId="45" fillId="0" borderId="48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2" fillId="0" borderId="0" xfId="15" applyFont="1" applyAlignment="1">
      <alignment horizontal="center"/>
    </xf>
    <xf numFmtId="0" fontId="43" fillId="0" borderId="60" xfId="16" applyFont="1" applyBorder="1" applyAlignment="1">
      <alignment horizontal="center"/>
    </xf>
    <xf numFmtId="0" fontId="43" fillId="0" borderId="102" xfId="16" applyFont="1" applyBorder="1" applyAlignment="1">
      <alignment horizontal="center"/>
    </xf>
    <xf numFmtId="0" fontId="93" fillId="0" borderId="0" xfId="14" applyFont="1" applyAlignment="1">
      <alignment horizontal="center" vertical="center" wrapText="1"/>
    </xf>
    <xf numFmtId="0" fontId="94" fillId="13" borderId="0" xfId="14" applyFont="1" applyFill="1" applyAlignment="1">
      <alignment horizontal="center" vertical="center"/>
    </xf>
    <xf numFmtId="0" fontId="95" fillId="0" borderId="0" xfId="15" applyFont="1" applyAlignment="1">
      <alignment horizontal="center"/>
    </xf>
    <xf numFmtId="0" fontId="56" fillId="8" borderId="30" xfId="0" applyFont="1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82" fillId="0" borderId="30" xfId="0" applyFont="1" applyBorder="1" applyAlignment="1">
      <alignment horizontal="center" vertical="center"/>
    </xf>
  </cellXfs>
  <cellStyles count="20">
    <cellStyle name="Bom" xfId="12" builtinId="26"/>
    <cellStyle name="Ênfase2" xfId="13" builtinId="33"/>
    <cellStyle name="Excel Built-in Normal" xfId="5" xr:uid="{00000000-0005-0000-0000-000005000000}"/>
    <cellStyle name="Moeda" xfId="11" builtinId="4"/>
    <cellStyle name="Normal" xfId="0" builtinId="0"/>
    <cellStyle name="Normal 2" xfId="7" xr:uid="{00000000-0005-0000-0000-000007000000}"/>
    <cellStyle name="Normal 2 10" xfId="19" xr:uid="{F59A5DE8-C1EC-4E95-8669-6FC83BCA67EF}"/>
    <cellStyle name="Normal 3 4" xfId="16" xr:uid="{B6ED62EF-0F77-4D7C-AD28-0E475A53B37D}"/>
    <cellStyle name="Normal 38" xfId="15" xr:uid="{98193F7A-20E3-4C7D-B3A9-F9E47AD46EDF}"/>
    <cellStyle name="Normal 40" xfId="14" xr:uid="{E57A8A9E-D46C-4C19-ABF2-D95740F53669}"/>
    <cellStyle name="Normal 41" xfId="8" xr:uid="{00000000-0005-0000-0000-000008000000}"/>
    <cellStyle name="Normal_Memoria e Medição 2_PA_150_med_14" xfId="3" xr:uid="{00000000-0005-0000-0000-000003000000}"/>
    <cellStyle name="Normal_Plan1" xfId="4" xr:uid="{00000000-0005-0000-0000-000004000000}"/>
    <cellStyle name="Porcentagem" xfId="9" builtinId="5"/>
    <cellStyle name="Porcentagem 2" xfId="10" xr:uid="{00000000-0005-0000-0000-00000A000000}"/>
    <cellStyle name="Porcentagem 3 3" xfId="18" xr:uid="{02EBAD86-CBB8-463F-BBDB-AF3CB094D4D5}"/>
    <cellStyle name="Separador de milhares 3 2" xfId="17" xr:uid="{0E10EAB6-AAE7-42F3-98ED-F873C6811C8A}"/>
    <cellStyle name="Separador de milhares 5 2" xfId="1" xr:uid="{00000000-0005-0000-0000-000001000000}"/>
    <cellStyle name="Vírgula" xfId="2" builtinId="3"/>
    <cellStyle name="Vírgula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www.wps.cn/officeDocument/2020/cellImage" Target="NUL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../media/hdphoto2.wdp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../media/hdphoto2.wdp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3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../media/hdphoto2.wdp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microsoft.com/office/2007/relationships/hdphoto" Target="../media/hdphoto3.wdp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microsoft.com/office/2007/relationships/hdphoto" Target="../media/hdphoto4.wdp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1</xdr:row>
      <xdr:rowOff>9525</xdr:rowOff>
    </xdr:from>
    <xdr:to>
      <xdr:col>4</xdr:col>
      <xdr:colOff>750825</xdr:colOff>
      <xdr:row>5</xdr:row>
      <xdr:rowOff>145425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4C9D49D-A525-49C4-857A-234CF0ACFE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180975"/>
          <a:ext cx="1008000" cy="936000"/>
        </a:xfrm>
        <a:prstGeom prst="rect">
          <a:avLst/>
        </a:prstGeom>
      </xdr:spPr>
    </xdr:pic>
    <xdr:clientData/>
  </xdr:twoCellAnchor>
  <xdr:twoCellAnchor editAs="oneCell">
    <xdr:from>
      <xdr:col>8</xdr:col>
      <xdr:colOff>723899</xdr:colOff>
      <xdr:row>2</xdr:row>
      <xdr:rowOff>47626</xdr:rowOff>
    </xdr:from>
    <xdr:to>
      <xdr:col>10</xdr:col>
      <xdr:colOff>28574</xdr:colOff>
      <xdr:row>5</xdr:row>
      <xdr:rowOff>31231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FE99803-70F1-40FC-9E26-E28665B1EC6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4" y="381001"/>
          <a:ext cx="1285875" cy="621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47625</xdr:rowOff>
    </xdr:from>
    <xdr:to>
      <xdr:col>2</xdr:col>
      <xdr:colOff>1047750</xdr:colOff>
      <xdr:row>3</xdr:row>
      <xdr:rowOff>342900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092EC45-17A0-43C0-9447-F9B2D2B50C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38125"/>
          <a:ext cx="1047750" cy="1009650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1</xdr:row>
      <xdr:rowOff>200025</xdr:rowOff>
    </xdr:from>
    <xdr:to>
      <xdr:col>5</xdr:col>
      <xdr:colOff>756285</xdr:colOff>
      <xdr:row>3</xdr:row>
      <xdr:rowOff>216535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1E70F72-F492-4C03-A94D-CE2AACA9C61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390525"/>
          <a:ext cx="1403985" cy="730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180975</xdr:rowOff>
    </xdr:from>
    <xdr:to>
      <xdr:col>3</xdr:col>
      <xdr:colOff>447675</xdr:colOff>
      <xdr:row>5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5A28CB-960E-46FA-B103-003C055169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180975"/>
          <a:ext cx="1047750" cy="1009650"/>
        </a:xfrm>
        <a:prstGeom prst="rect">
          <a:avLst/>
        </a:prstGeom>
      </xdr:spPr>
    </xdr:pic>
    <xdr:clientData/>
  </xdr:twoCellAnchor>
  <xdr:twoCellAnchor editAs="oneCell">
    <xdr:from>
      <xdr:col>6</xdr:col>
      <xdr:colOff>628650</xdr:colOff>
      <xdr:row>2</xdr:row>
      <xdr:rowOff>19050</xdr:rowOff>
    </xdr:from>
    <xdr:to>
      <xdr:col>8</xdr:col>
      <xdr:colOff>670560</xdr:colOff>
      <xdr:row>5</xdr:row>
      <xdr:rowOff>121285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0F6FD81-EE97-4E77-B803-815F39FB11B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400050"/>
          <a:ext cx="1403985" cy="730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142000</xdr:colOff>
      <xdr:row>25</xdr:row>
      <xdr:rowOff>87064</xdr:rowOff>
    </xdr:from>
    <xdr:to>
      <xdr:col>6</xdr:col>
      <xdr:colOff>47060</xdr:colOff>
      <xdr:row>25</xdr:row>
      <xdr:rowOff>544710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76275" y="5410200"/>
          <a:ext cx="3638550" cy="4572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1</xdr:col>
      <xdr:colOff>333375</xdr:colOff>
      <xdr:row>0</xdr:row>
      <xdr:rowOff>0</xdr:rowOff>
    </xdr:from>
    <xdr:to>
      <xdr:col>2</xdr:col>
      <xdr:colOff>85725</xdr:colOff>
      <xdr:row>3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B231494-4DB5-4CF6-80D6-42DD9060574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0"/>
          <a:ext cx="1047750" cy="1009650"/>
        </a:xfrm>
        <a:prstGeom prst="rect">
          <a:avLst/>
        </a:prstGeom>
      </xdr:spPr>
    </xdr:pic>
    <xdr:clientData/>
  </xdr:twoCellAnchor>
  <xdr:twoCellAnchor editAs="oneCell">
    <xdr:from>
      <xdr:col>6</xdr:col>
      <xdr:colOff>1647825</xdr:colOff>
      <xdr:row>0</xdr:row>
      <xdr:rowOff>171450</xdr:rowOff>
    </xdr:from>
    <xdr:to>
      <xdr:col>8</xdr:col>
      <xdr:colOff>537210</xdr:colOff>
      <xdr:row>2</xdr:row>
      <xdr:rowOff>149860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24CC887-075C-435E-AF04-283D8571D8D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625" y="171450"/>
          <a:ext cx="1403985" cy="730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60929</xdr:colOff>
      <xdr:row>0</xdr:row>
      <xdr:rowOff>199188</xdr:rowOff>
    </xdr:from>
    <xdr:to>
      <xdr:col>2</xdr:col>
      <xdr:colOff>1108679</xdr:colOff>
      <xdr:row>5</xdr:row>
      <xdr:rowOff>1128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3FE0D92-9CD7-4BC0-8155-7C2148DAC8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461" y="199188"/>
          <a:ext cx="1047750" cy="1010488"/>
        </a:xfrm>
        <a:prstGeom prst="rect">
          <a:avLst/>
        </a:prstGeom>
      </xdr:spPr>
    </xdr:pic>
    <xdr:clientData/>
  </xdr:twoCellAnchor>
  <xdr:twoCellAnchor editAs="oneCell">
    <xdr:from>
      <xdr:col>5</xdr:col>
      <xdr:colOff>778388</xdr:colOff>
      <xdr:row>1</xdr:row>
      <xdr:rowOff>175952</xdr:rowOff>
    </xdr:from>
    <xdr:to>
      <xdr:col>6</xdr:col>
      <xdr:colOff>1023360</xdr:colOff>
      <xdr:row>4</xdr:row>
      <xdr:rowOff>92882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D03D645-3AAE-4542-B555-AF1555CCBE1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4598" y="370549"/>
          <a:ext cx="1402310" cy="7260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9525</xdr:rowOff>
    </xdr:from>
    <xdr:to>
      <xdr:col>4</xdr:col>
      <xdr:colOff>276225</xdr:colOff>
      <xdr:row>4</xdr:row>
      <xdr:rowOff>142876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1C7C7AA-0449-4245-8B66-515F700C67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200025"/>
          <a:ext cx="1047750" cy="809626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3276600</xdr:colOff>
      <xdr:row>1</xdr:row>
      <xdr:rowOff>104775</xdr:rowOff>
    </xdr:from>
    <xdr:to>
      <xdr:col>6</xdr:col>
      <xdr:colOff>4680585</xdr:colOff>
      <xdr:row>4</xdr:row>
      <xdr:rowOff>85725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A1D76F71-395A-4767-9E71-A3FE3F428DD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295275"/>
          <a:ext cx="1403985" cy="657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</xdr:colOff>
      <xdr:row>1</xdr:row>
      <xdr:rowOff>0</xdr:rowOff>
    </xdr:from>
    <xdr:to>
      <xdr:col>1</xdr:col>
      <xdr:colOff>885825</xdr:colOff>
      <xdr:row>4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CE55E5-4A83-4BDF-8CEB-A3D5303142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" y="0"/>
          <a:ext cx="773430" cy="638175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1</xdr:row>
      <xdr:rowOff>0</xdr:rowOff>
    </xdr:from>
    <xdr:to>
      <xdr:col>6</xdr:col>
      <xdr:colOff>385445</xdr:colOff>
      <xdr:row>3</xdr:row>
      <xdr:rowOff>176530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1E4943E-3C8D-4047-90C1-04B9A21262F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0"/>
          <a:ext cx="1356995" cy="5575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://Documents%20and%20Settings/Ricardo/Meus%20documentos/Manaus/BR%20319%202005/Planilha%20Br%20319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://Documents%20and%20Settings/Ricardo/Meus%20documentos/Manaus/BR%20319%202005/Planilha%20Br%20319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://Ricardo%20Mesquita/180105/Meus%20documentos/BR%20242/Vicente/GAUTAMA%20MENS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://Ricardo%20Mesquita/180105/Meus%20documentos/BR%20242/Vicente/GAUTAMA%20MENS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I://Users/Marcelo%20Gomes/Desktop/Bragan&#231;a%20Atualizada/OBRAS/PALACETE%20AUGUSTO%20CORR&#202;A/NOVO/Or&#231;amento%20Palacete%20Augusto%20Corr&#234;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://SEPLAN/SEPLAN-GEL/RAMAL-VICINAL/RAMAL-PLANILHA/PLANILHAS-EXEL/CRONOGRAMA%20FISICO-FINANCEIR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-PLANILHA%20PONTES%20DE%20MAD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 de Reajustamento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 de Reajustamento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O"/>
    </sheetNames>
    <sheetDataSet>
      <sheetData sheetId="0">
        <row r="9">
          <cell r="A9">
            <v>2200201</v>
          </cell>
          <cell r="B9" t="str">
            <v>Reparos localizados</v>
          </cell>
          <cell r="C9" t="str">
            <v>m2</v>
          </cell>
          <cell r="D9">
            <v>25980.5</v>
          </cell>
          <cell r="F9">
            <v>0</v>
          </cell>
        </row>
        <row r="10">
          <cell r="A10">
            <v>2221005</v>
          </cell>
          <cell r="B10" t="str">
            <v>Lama asfáltica</v>
          </cell>
          <cell r="C10" t="str">
            <v>m2</v>
          </cell>
          <cell r="D10">
            <v>104300</v>
          </cell>
          <cell r="F10">
            <v>0</v>
          </cell>
        </row>
        <row r="11">
          <cell r="A11">
            <v>2234800</v>
          </cell>
          <cell r="B11" t="str">
            <v>Fresagem do pavimento</v>
          </cell>
          <cell r="C11" t="str">
            <v>m2</v>
          </cell>
          <cell r="D11">
            <v>46480</v>
          </cell>
          <cell r="F11">
            <v>0</v>
          </cell>
        </row>
        <row r="12">
          <cell r="A12">
            <v>2240000</v>
          </cell>
          <cell r="B12" t="str">
            <v>Pintura de ligação</v>
          </cell>
          <cell r="C12" t="str">
            <v>m2</v>
          </cell>
          <cell r="D12">
            <v>46480</v>
          </cell>
          <cell r="F12">
            <v>0</v>
          </cell>
        </row>
        <row r="13">
          <cell r="A13">
            <v>2254000</v>
          </cell>
          <cell r="B13" t="str">
            <v>CBUQ</v>
          </cell>
          <cell r="C13" t="str">
            <v>t</v>
          </cell>
          <cell r="D13">
            <v>3346.6</v>
          </cell>
          <cell r="F13">
            <v>0</v>
          </cell>
        </row>
        <row r="14">
          <cell r="A14">
            <v>3240000</v>
          </cell>
          <cell r="B14" t="str">
            <v>Pintura de ligação</v>
          </cell>
          <cell r="C14" t="str">
            <v>m2</v>
          </cell>
          <cell r="D14">
            <v>105000</v>
          </cell>
          <cell r="F14">
            <v>0</v>
          </cell>
        </row>
        <row r="15">
          <cell r="A15">
            <v>3254012</v>
          </cell>
          <cell r="B15" t="str">
            <v>CBUQ (massa fina)</v>
          </cell>
          <cell r="C15" t="str">
            <v>t</v>
          </cell>
          <cell r="D15">
            <v>6300</v>
          </cell>
          <cell r="F15">
            <v>0</v>
          </cell>
        </row>
        <row r="61">
          <cell r="A61">
            <v>0</v>
          </cell>
          <cell r="B61">
            <v>0</v>
          </cell>
          <cell r="D61">
            <v>0</v>
          </cell>
          <cell r="F61">
            <v>0</v>
          </cell>
        </row>
        <row r="62">
          <cell r="A62">
            <v>0</v>
          </cell>
          <cell r="B62">
            <v>0</v>
          </cell>
          <cell r="D62">
            <v>0</v>
          </cell>
          <cell r="F62">
            <v>0</v>
          </cell>
        </row>
        <row r="63">
          <cell r="A63">
            <v>0</v>
          </cell>
          <cell r="B63">
            <v>0</v>
          </cell>
          <cell r="D63">
            <v>0</v>
          </cell>
          <cell r="F63">
            <v>0</v>
          </cell>
        </row>
        <row r="64">
          <cell r="A64">
            <v>0</v>
          </cell>
          <cell r="B64">
            <v>0</v>
          </cell>
          <cell r="D64">
            <v>0</v>
          </cell>
          <cell r="F64">
            <v>0</v>
          </cell>
        </row>
        <row r="65">
          <cell r="A65">
            <v>0</v>
          </cell>
          <cell r="B65">
            <v>0</v>
          </cell>
          <cell r="D65">
            <v>0</v>
          </cell>
          <cell r="F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F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F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F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F69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O"/>
    </sheetNames>
    <sheetDataSet>
      <sheetData sheetId="0">
        <row r="9">
          <cell r="A9">
            <v>2200201</v>
          </cell>
          <cell r="B9" t="str">
            <v>Reparos localizados</v>
          </cell>
          <cell r="C9" t="str">
            <v>m2</v>
          </cell>
          <cell r="D9">
            <v>25980.5</v>
          </cell>
          <cell r="F9">
            <v>0</v>
          </cell>
        </row>
        <row r="10">
          <cell r="A10">
            <v>2221005</v>
          </cell>
          <cell r="B10" t="str">
            <v>Lama asfáltica</v>
          </cell>
          <cell r="C10" t="str">
            <v>m2</v>
          </cell>
          <cell r="D10">
            <v>104300</v>
          </cell>
          <cell r="F10">
            <v>0</v>
          </cell>
        </row>
        <row r="11">
          <cell r="A11">
            <v>2234800</v>
          </cell>
          <cell r="B11" t="str">
            <v>Fresagem do pavimento</v>
          </cell>
          <cell r="C11" t="str">
            <v>m2</v>
          </cell>
          <cell r="D11">
            <v>46480</v>
          </cell>
          <cell r="F11">
            <v>0</v>
          </cell>
        </row>
        <row r="12">
          <cell r="A12">
            <v>2240000</v>
          </cell>
          <cell r="B12" t="str">
            <v>Pintura de ligação</v>
          </cell>
          <cell r="C12" t="str">
            <v>m2</v>
          </cell>
          <cell r="D12">
            <v>46480</v>
          </cell>
          <cell r="F12">
            <v>0</v>
          </cell>
        </row>
        <row r="13">
          <cell r="A13">
            <v>2254000</v>
          </cell>
          <cell r="B13" t="str">
            <v>CBUQ</v>
          </cell>
          <cell r="C13" t="str">
            <v>t</v>
          </cell>
          <cell r="D13">
            <v>3346.6</v>
          </cell>
          <cell r="F13">
            <v>0</v>
          </cell>
        </row>
        <row r="14">
          <cell r="A14">
            <v>3240000</v>
          </cell>
          <cell r="B14" t="str">
            <v>Pintura de ligação</v>
          </cell>
          <cell r="C14" t="str">
            <v>m2</v>
          </cell>
          <cell r="D14">
            <v>105000</v>
          </cell>
          <cell r="F14">
            <v>0</v>
          </cell>
        </row>
        <row r="15">
          <cell r="A15">
            <v>3254012</v>
          </cell>
          <cell r="B15" t="str">
            <v>CBUQ (massa fina)</v>
          </cell>
          <cell r="C15" t="str">
            <v>t</v>
          </cell>
          <cell r="D15">
            <v>6300</v>
          </cell>
          <cell r="F15">
            <v>0</v>
          </cell>
        </row>
        <row r="61">
          <cell r="A61">
            <v>0</v>
          </cell>
          <cell r="B61">
            <v>0</v>
          </cell>
          <cell r="D61">
            <v>0</v>
          </cell>
          <cell r="F61">
            <v>0</v>
          </cell>
        </row>
        <row r="62">
          <cell r="A62">
            <v>0</v>
          </cell>
          <cell r="B62">
            <v>0</v>
          </cell>
          <cell r="D62">
            <v>0</v>
          </cell>
          <cell r="F62">
            <v>0</v>
          </cell>
        </row>
        <row r="63">
          <cell r="A63">
            <v>0</v>
          </cell>
          <cell r="B63">
            <v>0</v>
          </cell>
          <cell r="D63">
            <v>0</v>
          </cell>
          <cell r="F63">
            <v>0</v>
          </cell>
        </row>
        <row r="64">
          <cell r="A64">
            <v>0</v>
          </cell>
          <cell r="B64">
            <v>0</v>
          </cell>
          <cell r="D64">
            <v>0</v>
          </cell>
          <cell r="F64">
            <v>0</v>
          </cell>
        </row>
        <row r="65">
          <cell r="A65">
            <v>0</v>
          </cell>
          <cell r="B65">
            <v>0</v>
          </cell>
          <cell r="D65">
            <v>0</v>
          </cell>
          <cell r="F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F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F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F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F6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ANAL."/>
      <sheetName val="Cronograma Parcial"/>
      <sheetName val="QCI"/>
    </sheetNames>
    <sheetDataSet>
      <sheetData sheetId="0"/>
      <sheetData sheetId="1">
        <row r="6">
          <cell r="A6">
            <v>1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VIMENTAÇÃO"/>
      <sheetName val="Memória"/>
      <sheetName val="COMP."/>
      <sheetName val="Cronograma"/>
      <sheetName val="Resumo"/>
      <sheetName val="Q.C.I"/>
      <sheetName val="B.D.I"/>
      <sheetName val="MAPA DE COTAÇÃO PLACA SINAL."/>
    </sheetNames>
    <sheetDataSet>
      <sheetData sheetId="0">
        <row r="4">
          <cell r="C4" t="str">
            <v>SERVIÇO PRELIMINAR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QCI"/>
      <sheetName val="COMPOSIÇÕES"/>
      <sheetName val=" BDI"/>
      <sheetName val="CRONOG."/>
      <sheetName val="MEM. CAL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490"/>
  <sheetViews>
    <sheetView tabSelected="1" zoomScaleNormal="100" workbookViewId="0">
      <selection activeCell="K50" sqref="K50"/>
    </sheetView>
  </sheetViews>
  <sheetFormatPr defaultColWidth="8.85546875" defaultRowHeight="12.75"/>
  <cols>
    <col min="1" max="1" width="4" style="1" customWidth="1"/>
    <col min="2" max="2" width="7.42578125" style="2" customWidth="1"/>
    <col min="3" max="3" width="12.42578125" style="2" customWidth="1"/>
    <col min="4" max="4" width="9.28515625" style="2" customWidth="1"/>
    <col min="5" max="5" width="52.85546875" style="3" customWidth="1"/>
    <col min="6" max="6" width="8.42578125" style="1" customWidth="1"/>
    <col min="7" max="7" width="11.5703125" style="4" customWidth="1"/>
    <col min="8" max="8" width="15.5703125" style="5" customWidth="1"/>
    <col min="9" max="9" width="14.7109375" style="5" customWidth="1"/>
    <col min="10" max="10" width="15" style="5" customWidth="1"/>
    <col min="11" max="11" width="18" style="6" customWidth="1"/>
    <col min="12" max="12" width="17.140625" style="1" customWidth="1"/>
    <col min="13" max="13" width="11.140625" style="1" customWidth="1"/>
    <col min="14" max="16384" width="8.85546875" style="1"/>
  </cols>
  <sheetData>
    <row r="1" spans="2:20" ht="13.5" thickBot="1"/>
    <row r="2" spans="2:20" ht="12.75" customHeight="1">
      <c r="B2" s="246"/>
      <c r="C2" s="247"/>
      <c r="D2" s="247"/>
      <c r="E2" s="248"/>
      <c r="F2" s="249"/>
      <c r="G2" s="250"/>
      <c r="H2" s="251"/>
      <c r="I2" s="251"/>
      <c r="J2" s="251"/>
      <c r="K2" s="252"/>
    </row>
    <row r="3" spans="2:20" ht="17.25" customHeight="1">
      <c r="B3" s="409" t="s">
        <v>211</v>
      </c>
      <c r="C3" s="410"/>
      <c r="D3" s="410"/>
      <c r="E3" s="410"/>
      <c r="F3" s="410"/>
      <c r="G3" s="410"/>
      <c r="H3" s="410"/>
      <c r="I3" s="410"/>
      <c r="J3" s="410"/>
      <c r="K3" s="411"/>
    </row>
    <row r="4" spans="2:20" ht="17.25" customHeight="1">
      <c r="B4" s="414" t="s">
        <v>257</v>
      </c>
      <c r="C4" s="410"/>
      <c r="D4" s="410"/>
      <c r="E4" s="410"/>
      <c r="F4" s="410"/>
      <c r="G4" s="410"/>
      <c r="H4" s="410"/>
      <c r="I4" s="410"/>
      <c r="J4" s="410"/>
      <c r="K4" s="411"/>
    </row>
    <row r="5" spans="2:20" ht="15.75" customHeight="1">
      <c r="B5" s="421" t="s">
        <v>263</v>
      </c>
      <c r="C5" s="422"/>
      <c r="D5" s="422"/>
      <c r="E5" s="422"/>
      <c r="F5" s="422"/>
      <c r="G5" s="422"/>
      <c r="H5" s="422"/>
      <c r="I5" s="422"/>
      <c r="J5" s="422"/>
      <c r="K5" s="423"/>
    </row>
    <row r="6" spans="2:20" ht="12.75" customHeight="1" thickBot="1">
      <c r="B6" s="424" t="s">
        <v>256</v>
      </c>
      <c r="C6" s="425"/>
      <c r="D6" s="425"/>
      <c r="E6" s="425"/>
      <c r="F6" s="425"/>
      <c r="G6" s="425"/>
      <c r="H6" s="426"/>
      <c r="I6" s="426"/>
      <c r="J6" s="426"/>
      <c r="K6" s="427"/>
    </row>
    <row r="7" spans="2:20" ht="47.25" customHeight="1">
      <c r="B7" s="417" t="str">
        <f>COMPOSIÇÕES!B7</f>
        <v>OBJETO: CONSTRUÇÃO DE OBRA DE ARTE EM MADEIRA DE LEI, SERÃO CONSTRUÍDO 7,30m(SETE METROS E TRINTA CENTIMETROS) METROS LINEARES DE PONTE DE MADEIRA NO ATERRO DA ESTRADA SANTA MARIA DO COCAL  NO MUNICÍPIO DE TRACUATEUA-PA.</v>
      </c>
      <c r="C7" s="418"/>
      <c r="D7" s="418"/>
      <c r="E7" s="418"/>
      <c r="F7" s="418"/>
      <c r="G7" s="418"/>
      <c r="H7" s="186" t="s">
        <v>50</v>
      </c>
      <c r="I7" s="186" t="s">
        <v>51</v>
      </c>
      <c r="J7" s="432" t="s">
        <v>304</v>
      </c>
      <c r="K7" s="433"/>
    </row>
    <row r="8" spans="2:20" ht="16.5" customHeight="1" thickBot="1">
      <c r="B8" s="253" t="s">
        <v>264</v>
      </c>
      <c r="C8" s="207"/>
      <c r="D8" s="207"/>
      <c r="E8" s="207"/>
      <c r="F8" s="240"/>
      <c r="G8" s="240"/>
      <c r="H8" s="245" t="s">
        <v>282</v>
      </c>
      <c r="I8" s="244">
        <f>' BDI'!I26</f>
        <v>0.27397180163039692</v>
      </c>
      <c r="J8" s="445" t="s">
        <v>300</v>
      </c>
      <c r="K8" s="446"/>
    </row>
    <row r="9" spans="2:20" ht="16.5" customHeight="1" thickBot="1">
      <c r="B9" s="449" t="s">
        <v>376</v>
      </c>
      <c r="C9" s="450"/>
      <c r="D9" s="450"/>
      <c r="E9" s="450"/>
      <c r="F9" s="450"/>
      <c r="G9" s="450"/>
      <c r="H9" s="241"/>
      <c r="I9" s="241"/>
      <c r="J9" s="242"/>
      <c r="K9" s="243"/>
    </row>
    <row r="10" spans="2:20" ht="18.75" customHeight="1" thickBot="1">
      <c r="B10" s="428" t="s">
        <v>46</v>
      </c>
      <c r="C10" s="429"/>
      <c r="D10" s="429"/>
      <c r="E10" s="429"/>
      <c r="F10" s="429"/>
      <c r="G10" s="429"/>
      <c r="H10" s="430"/>
      <c r="I10" s="430"/>
      <c r="J10" s="430"/>
      <c r="K10" s="431"/>
      <c r="L10"/>
      <c r="M10"/>
      <c r="N10"/>
      <c r="O10"/>
      <c r="P10"/>
      <c r="Q10"/>
      <c r="R10"/>
      <c r="S10"/>
      <c r="T10"/>
    </row>
    <row r="11" spans="2:20" ht="12.75" customHeight="1">
      <c r="B11" s="434" t="s">
        <v>5</v>
      </c>
      <c r="C11" s="415" t="s">
        <v>48</v>
      </c>
      <c r="D11" s="415" t="s">
        <v>13</v>
      </c>
      <c r="E11" s="419" t="s">
        <v>6</v>
      </c>
      <c r="F11" s="415" t="s">
        <v>7</v>
      </c>
      <c r="G11" s="447" t="s">
        <v>8</v>
      </c>
      <c r="H11" s="412" t="s">
        <v>9</v>
      </c>
      <c r="I11" s="412" t="s">
        <v>52</v>
      </c>
      <c r="J11" s="412" t="s">
        <v>45</v>
      </c>
      <c r="K11" s="443" t="s">
        <v>10</v>
      </c>
      <c r="L11"/>
      <c r="M11"/>
      <c r="N11"/>
      <c r="O11"/>
      <c r="P11"/>
      <c r="Q11"/>
      <c r="R11"/>
      <c r="S11"/>
      <c r="T11"/>
    </row>
    <row r="12" spans="2:20" ht="13.5" customHeight="1">
      <c r="B12" s="435"/>
      <c r="C12" s="416"/>
      <c r="D12" s="416"/>
      <c r="E12" s="420"/>
      <c r="F12" s="416"/>
      <c r="G12" s="448"/>
      <c r="H12" s="413"/>
      <c r="I12" s="413"/>
      <c r="J12" s="413"/>
      <c r="K12" s="444"/>
      <c r="L12"/>
      <c r="M12"/>
      <c r="N12"/>
      <c r="O12"/>
      <c r="P12"/>
      <c r="Q12"/>
      <c r="R12"/>
      <c r="S12"/>
      <c r="T12"/>
    </row>
    <row r="13" spans="2:20" ht="17.25" customHeight="1" thickBot="1">
      <c r="B13" s="435"/>
      <c r="C13" s="416"/>
      <c r="D13" s="416"/>
      <c r="E13" s="420"/>
      <c r="F13" s="416"/>
      <c r="G13" s="448"/>
      <c r="H13" s="413"/>
      <c r="I13" s="413"/>
      <c r="J13" s="413"/>
      <c r="K13" s="444"/>
      <c r="L13"/>
      <c r="M13"/>
      <c r="N13"/>
      <c r="O13"/>
      <c r="P13"/>
      <c r="Q13"/>
      <c r="R13"/>
      <c r="S13"/>
      <c r="T13"/>
    </row>
    <row r="14" spans="2:20" s="20" customFormat="1" ht="16.5" thickTop="1" thickBot="1">
      <c r="B14" s="387" t="s">
        <v>284</v>
      </c>
      <c r="C14" s="388"/>
      <c r="D14" s="388"/>
      <c r="E14" s="388"/>
      <c r="F14" s="388"/>
      <c r="G14" s="388"/>
      <c r="H14" s="388"/>
      <c r="I14" s="388"/>
      <c r="J14" s="388"/>
      <c r="K14" s="389"/>
      <c r="L14"/>
      <c r="M14"/>
      <c r="N14"/>
      <c r="O14"/>
      <c r="P14"/>
      <c r="Q14"/>
      <c r="R14"/>
      <c r="S14"/>
      <c r="T14"/>
    </row>
    <row r="15" spans="2:20" s="20" customFormat="1" ht="15">
      <c r="B15" s="339" t="s">
        <v>230</v>
      </c>
      <c r="C15" s="390" t="s">
        <v>0</v>
      </c>
      <c r="D15" s="391"/>
      <c r="E15" s="391"/>
      <c r="F15" s="391"/>
      <c r="G15" s="391"/>
      <c r="H15" s="391"/>
      <c r="I15" s="391"/>
      <c r="J15" s="391"/>
      <c r="K15" s="392"/>
      <c r="L15"/>
      <c r="M15"/>
      <c r="N15"/>
      <c r="O15"/>
      <c r="P15"/>
      <c r="Q15"/>
      <c r="R15"/>
      <c r="S15"/>
      <c r="T15"/>
    </row>
    <row r="16" spans="2:20" s="20" customFormat="1" ht="15">
      <c r="B16" s="341" t="s">
        <v>239</v>
      </c>
      <c r="C16" s="341">
        <v>11340</v>
      </c>
      <c r="D16" s="341" t="s">
        <v>148</v>
      </c>
      <c r="E16" s="341" t="s">
        <v>147</v>
      </c>
      <c r="F16" s="341" t="s">
        <v>3</v>
      </c>
      <c r="G16" s="227">
        <f>'MEM. CALC'!D15</f>
        <v>6</v>
      </c>
      <c r="H16" s="342">
        <v>176.27</v>
      </c>
      <c r="I16" s="343">
        <f>H16*I8</f>
        <v>48.293009473390065</v>
      </c>
      <c r="J16" s="343">
        <f>I16+H16</f>
        <v>224.56300947339008</v>
      </c>
      <c r="K16" s="342">
        <f>ROUND(J16*G16,2)</f>
        <v>1347.38</v>
      </c>
      <c r="L16"/>
      <c r="M16"/>
      <c r="N16"/>
      <c r="O16"/>
      <c r="P16"/>
      <c r="Q16"/>
      <c r="R16"/>
      <c r="S16"/>
      <c r="T16"/>
    </row>
    <row r="17" spans="2:20" s="20" customFormat="1" ht="15">
      <c r="B17" s="397" t="s">
        <v>53</v>
      </c>
      <c r="C17" s="397"/>
      <c r="D17" s="397"/>
      <c r="E17" s="397"/>
      <c r="F17" s="397"/>
      <c r="G17" s="397"/>
      <c r="H17" s="397"/>
      <c r="I17" s="397"/>
      <c r="J17" s="397"/>
      <c r="K17" s="342">
        <f>K16</f>
        <v>1347.38</v>
      </c>
      <c r="L17"/>
      <c r="M17"/>
      <c r="N17"/>
      <c r="O17"/>
      <c r="P17"/>
      <c r="Q17"/>
      <c r="R17"/>
      <c r="S17"/>
      <c r="T17"/>
    </row>
    <row r="18" spans="2:20" s="20" customFormat="1" ht="15.75" thickBot="1">
      <c r="B18" s="340" t="s">
        <v>240</v>
      </c>
      <c r="C18" s="399" t="s">
        <v>212</v>
      </c>
      <c r="D18" s="400"/>
      <c r="E18" s="400"/>
      <c r="F18" s="400"/>
      <c r="G18" s="400"/>
      <c r="H18" s="400"/>
      <c r="I18" s="400"/>
      <c r="J18" s="400"/>
      <c r="K18" s="401"/>
      <c r="L18"/>
      <c r="M18"/>
      <c r="N18"/>
      <c r="O18"/>
      <c r="P18"/>
      <c r="Q18"/>
      <c r="R18"/>
      <c r="S18"/>
      <c r="T18"/>
    </row>
    <row r="19" spans="2:20" s="20" customFormat="1" ht="47.25">
      <c r="B19" s="257" t="s">
        <v>241</v>
      </c>
      <c r="C19" s="191" t="s">
        <v>66</v>
      </c>
      <c r="D19" s="192" t="s">
        <v>49</v>
      </c>
      <c r="E19" s="188" t="s">
        <v>140</v>
      </c>
      <c r="F19" s="193" t="s">
        <v>4</v>
      </c>
      <c r="G19" s="194">
        <f>'MEM. CALC'!E24</f>
        <v>6.4799999999999986</v>
      </c>
      <c r="H19" s="333">
        <f>COMPOSIÇÕES!J17</f>
        <v>3210.4059999999999</v>
      </c>
      <c r="I19" s="331">
        <f>H19*I8</f>
        <v>879.560715785036</v>
      </c>
      <c r="J19" s="330">
        <f>I19+H19</f>
        <v>4089.9667157850358</v>
      </c>
      <c r="K19" s="328">
        <f>J19*G19</f>
        <v>26502.984318287028</v>
      </c>
      <c r="L19"/>
      <c r="M19"/>
      <c r="N19"/>
      <c r="O19"/>
      <c r="P19"/>
      <c r="Q19"/>
      <c r="R19"/>
      <c r="S19"/>
      <c r="T19"/>
    </row>
    <row r="20" spans="2:20" s="20" customFormat="1" ht="47.25">
      <c r="B20" s="257" t="s">
        <v>242</v>
      </c>
      <c r="C20" s="187">
        <v>89843</v>
      </c>
      <c r="D20" s="192" t="s">
        <v>49</v>
      </c>
      <c r="E20" s="188" t="s">
        <v>91</v>
      </c>
      <c r="F20" s="195" t="s">
        <v>85</v>
      </c>
      <c r="G20" s="190">
        <f>'MEM. CALC'!E30</f>
        <v>36</v>
      </c>
      <c r="H20" s="334">
        <v>222.06</v>
      </c>
      <c r="I20" s="331">
        <f>H20*I8</f>
        <v>60.838178270045937</v>
      </c>
      <c r="J20" s="330">
        <f>I20+H20</f>
        <v>282.89817827004595</v>
      </c>
      <c r="K20" s="328">
        <f>J20*G20</f>
        <v>10184.334417721653</v>
      </c>
      <c r="L20"/>
      <c r="M20"/>
      <c r="N20"/>
      <c r="O20"/>
      <c r="P20"/>
      <c r="Q20"/>
      <c r="R20"/>
      <c r="S20"/>
      <c r="T20"/>
    </row>
    <row r="21" spans="2:20" s="20" customFormat="1" ht="47.25">
      <c r="B21" s="257" t="s">
        <v>243</v>
      </c>
      <c r="C21" s="191" t="s">
        <v>66</v>
      </c>
      <c r="D21" s="192" t="s">
        <v>49</v>
      </c>
      <c r="E21" s="188" t="s">
        <v>142</v>
      </c>
      <c r="F21" s="193" t="s">
        <v>4</v>
      </c>
      <c r="G21" s="190">
        <f>'MEM. CALC'!E38</f>
        <v>0.378</v>
      </c>
      <c r="H21" s="333">
        <f>COMPOSIÇÕES!J23</f>
        <v>2376.1769999999997</v>
      </c>
      <c r="I21" s="332">
        <f>H21*I8</f>
        <v>651.00549368271152</v>
      </c>
      <c r="J21" s="330">
        <f>I21+H21</f>
        <v>3027.1824936827111</v>
      </c>
      <c r="K21" s="328">
        <f>J21*G21</f>
        <v>1144.2749826120648</v>
      </c>
      <c r="L21"/>
      <c r="M21"/>
      <c r="N21"/>
      <c r="O21"/>
      <c r="P21"/>
      <c r="Q21"/>
      <c r="R21"/>
      <c r="S21"/>
      <c r="T21"/>
    </row>
    <row r="22" spans="2:20" s="20" customFormat="1" ht="48" thickBot="1">
      <c r="B22" s="257" t="s">
        <v>244</v>
      </c>
      <c r="C22" s="191" t="s">
        <v>66</v>
      </c>
      <c r="D22" s="192" t="s">
        <v>49</v>
      </c>
      <c r="E22" s="188" t="s">
        <v>168</v>
      </c>
      <c r="F22" s="193" t="s">
        <v>4</v>
      </c>
      <c r="G22" s="190">
        <f>'MEM. CALC'!E46</f>
        <v>2.6279999999999997</v>
      </c>
      <c r="H22" s="333">
        <f>COMPOSIÇÕES!J29</f>
        <v>2376.1769999999997</v>
      </c>
      <c r="I22" s="332">
        <f>H22*I8</f>
        <v>651.00549368271152</v>
      </c>
      <c r="J22" s="330">
        <f>I22+H22</f>
        <v>3027.1824936827111</v>
      </c>
      <c r="K22" s="328">
        <f>J22*G22</f>
        <v>7955.4355933981633</v>
      </c>
      <c r="L22"/>
      <c r="M22"/>
      <c r="N22"/>
      <c r="O22"/>
      <c r="P22"/>
      <c r="Q22"/>
      <c r="R22"/>
      <c r="S22"/>
      <c r="T22"/>
    </row>
    <row r="23" spans="2:20" s="20" customFormat="1" ht="16.5" thickBot="1">
      <c r="B23" s="393" t="s">
        <v>54</v>
      </c>
      <c r="C23" s="394"/>
      <c r="D23" s="394"/>
      <c r="E23" s="394"/>
      <c r="F23" s="394"/>
      <c r="G23" s="394"/>
      <c r="H23" s="394"/>
      <c r="I23" s="394"/>
      <c r="J23" s="394"/>
      <c r="K23" s="329">
        <f>K19+K20+K21+K22</f>
        <v>45787.029312018909</v>
      </c>
      <c r="L23"/>
      <c r="M23"/>
      <c r="N23"/>
      <c r="O23"/>
      <c r="P23"/>
      <c r="Q23"/>
      <c r="R23"/>
      <c r="S23"/>
      <c r="T23"/>
    </row>
    <row r="24" spans="2:20" s="20" customFormat="1" ht="15.75" thickBot="1">
      <c r="B24" s="254" t="s">
        <v>245</v>
      </c>
      <c r="C24" s="385" t="s">
        <v>143</v>
      </c>
      <c r="D24" s="386"/>
      <c r="E24" s="386"/>
      <c r="F24" s="386"/>
      <c r="G24" s="386"/>
      <c r="H24" s="386"/>
      <c r="I24" s="386"/>
      <c r="J24" s="386"/>
      <c r="K24" s="398"/>
      <c r="L24"/>
      <c r="M24"/>
      <c r="N24"/>
      <c r="O24"/>
      <c r="P24"/>
      <c r="Q24"/>
      <c r="R24"/>
      <c r="S24"/>
      <c r="T24"/>
    </row>
    <row r="25" spans="2:20" s="20" customFormat="1" ht="63">
      <c r="B25" s="257" t="s">
        <v>246</v>
      </c>
      <c r="C25" s="191" t="s">
        <v>66</v>
      </c>
      <c r="D25" s="192" t="s">
        <v>49</v>
      </c>
      <c r="E25" s="188" t="s">
        <v>283</v>
      </c>
      <c r="F25" s="193" t="s">
        <v>4</v>
      </c>
      <c r="G25" s="190">
        <v>1.76</v>
      </c>
      <c r="H25" s="333">
        <f>COMPOSIÇÕES!J35</f>
        <v>2431.239</v>
      </c>
      <c r="I25" s="335">
        <f>H25*I8</f>
        <v>666.09092902408463</v>
      </c>
      <c r="J25" s="330">
        <f>I25+H25</f>
        <v>3097.3299290240848</v>
      </c>
      <c r="K25" s="328">
        <f>J25*G25</f>
        <v>5451.3006750823888</v>
      </c>
      <c r="L25"/>
      <c r="M25"/>
      <c r="N25"/>
      <c r="O25"/>
      <c r="P25"/>
      <c r="Q25"/>
      <c r="R25"/>
      <c r="S25"/>
      <c r="T25"/>
    </row>
    <row r="26" spans="2:20" s="20" customFormat="1" ht="63">
      <c r="B26" s="257" t="s">
        <v>247</v>
      </c>
      <c r="C26" s="191" t="s">
        <v>66</v>
      </c>
      <c r="D26" s="192" t="s">
        <v>49</v>
      </c>
      <c r="E26" s="196" t="s">
        <v>171</v>
      </c>
      <c r="F26" s="197" t="s">
        <v>3</v>
      </c>
      <c r="G26" s="190">
        <f>'MEM. CALC'!E63</f>
        <v>0.15330000000000002</v>
      </c>
      <c r="H26" s="333">
        <f>COMPOSIÇÕES!J41</f>
        <v>46.5</v>
      </c>
      <c r="I26" s="335">
        <f>H26*I8</f>
        <v>12.739688775813457</v>
      </c>
      <c r="J26" s="330">
        <f>I26+H26</f>
        <v>59.239688775813455</v>
      </c>
      <c r="K26" s="328">
        <f>J26*G26</f>
        <v>9.0814442893322038</v>
      </c>
      <c r="L26"/>
      <c r="M26"/>
      <c r="N26"/>
      <c r="O26"/>
      <c r="P26"/>
      <c r="Q26"/>
      <c r="R26"/>
      <c r="S26"/>
      <c r="T26"/>
    </row>
    <row r="27" spans="2:20" s="20" customFormat="1" ht="63.75" thickBot="1">
      <c r="B27" s="257" t="s">
        <v>248</v>
      </c>
      <c r="C27" s="191" t="s">
        <v>66</v>
      </c>
      <c r="D27" s="192" t="s">
        <v>49</v>
      </c>
      <c r="E27" s="188" t="s">
        <v>172</v>
      </c>
      <c r="F27" s="193" t="s">
        <v>4</v>
      </c>
      <c r="G27" s="190">
        <f>'MEM. CALC'!E71</f>
        <v>1.3139999999999998</v>
      </c>
      <c r="H27" s="333">
        <f>COMPOSIÇÕES!J47</f>
        <v>1035.0919999999999</v>
      </c>
      <c r="I27" s="335">
        <f>H27*I8</f>
        <v>283.58602009321078</v>
      </c>
      <c r="J27" s="330">
        <f>I27+H27</f>
        <v>1318.6780200932108</v>
      </c>
      <c r="K27" s="328">
        <f>J27*G27</f>
        <v>1732.7429184024788</v>
      </c>
      <c r="L27"/>
      <c r="M27"/>
      <c r="N27"/>
      <c r="O27"/>
      <c r="P27"/>
      <c r="Q27"/>
      <c r="R27"/>
      <c r="S27"/>
      <c r="T27"/>
    </row>
    <row r="28" spans="2:20" s="20" customFormat="1" ht="16.5" thickBot="1">
      <c r="B28" s="395" t="s">
        <v>55</v>
      </c>
      <c r="C28" s="396"/>
      <c r="D28" s="396"/>
      <c r="E28" s="396"/>
      <c r="F28" s="396"/>
      <c r="G28" s="396"/>
      <c r="H28" s="396"/>
      <c r="I28" s="396"/>
      <c r="J28" s="396"/>
      <c r="K28" s="329">
        <f>K27+K25+K26</f>
        <v>7193.1250377741999</v>
      </c>
      <c r="L28"/>
      <c r="M28"/>
      <c r="N28"/>
      <c r="O28"/>
      <c r="P28"/>
      <c r="Q28"/>
      <c r="R28"/>
      <c r="S28"/>
      <c r="T28"/>
    </row>
    <row r="29" spans="2:20" s="20" customFormat="1" ht="15.75" thickBot="1">
      <c r="B29" s="254" t="s">
        <v>208</v>
      </c>
      <c r="C29" s="385" t="s">
        <v>47</v>
      </c>
      <c r="D29" s="386"/>
      <c r="E29" s="386" t="s">
        <v>47</v>
      </c>
      <c r="F29" s="386"/>
      <c r="G29" s="386"/>
      <c r="H29" s="386"/>
      <c r="I29" s="386"/>
      <c r="J29" s="386"/>
      <c r="K29" s="398">
        <f>SUM(K30)</f>
        <v>1006.7727136636637</v>
      </c>
      <c r="L29"/>
      <c r="M29"/>
      <c r="N29"/>
      <c r="O29"/>
      <c r="P29"/>
      <c r="Q29"/>
      <c r="R29"/>
      <c r="S29"/>
      <c r="T29"/>
    </row>
    <row r="30" spans="2:20" s="20" customFormat="1" ht="63.75" thickBot="1">
      <c r="B30" s="257" t="s">
        <v>209</v>
      </c>
      <c r="C30" s="191" t="s">
        <v>66</v>
      </c>
      <c r="D30" s="192" t="s">
        <v>49</v>
      </c>
      <c r="E30" s="188" t="s">
        <v>173</v>
      </c>
      <c r="F30" s="193" t="s">
        <v>4</v>
      </c>
      <c r="G30" s="190">
        <f>'MEM. CALC'!E90</f>
        <v>0.31440000000000001</v>
      </c>
      <c r="H30" s="333">
        <f>COMPOSIÇÕES!J53</f>
        <v>2513.5590000000002</v>
      </c>
      <c r="I30" s="335">
        <f>H30*I8</f>
        <v>688.64428773429893</v>
      </c>
      <c r="J30" s="330">
        <f>I30+H30</f>
        <v>3202.203287734299</v>
      </c>
      <c r="K30" s="328">
        <f>J30*G30</f>
        <v>1006.7727136636637</v>
      </c>
      <c r="L30"/>
      <c r="M30"/>
      <c r="N30"/>
      <c r="O30"/>
      <c r="P30"/>
      <c r="Q30"/>
      <c r="R30"/>
      <c r="S30"/>
      <c r="T30"/>
    </row>
    <row r="31" spans="2:20" s="20" customFormat="1" ht="16.5" thickBot="1">
      <c r="B31" s="395" t="s">
        <v>56</v>
      </c>
      <c r="C31" s="396"/>
      <c r="D31" s="396"/>
      <c r="E31" s="396"/>
      <c r="F31" s="396"/>
      <c r="G31" s="396"/>
      <c r="H31" s="396"/>
      <c r="I31" s="396"/>
      <c r="J31" s="396"/>
      <c r="K31" s="329">
        <f>K30</f>
        <v>1006.7727136636637</v>
      </c>
      <c r="L31"/>
      <c r="M31"/>
      <c r="N31"/>
      <c r="O31"/>
      <c r="P31"/>
      <c r="Q31"/>
      <c r="R31"/>
      <c r="S31"/>
      <c r="T31"/>
    </row>
    <row r="32" spans="2:20" s="20" customFormat="1" ht="15.75" hidden="1" thickBot="1">
      <c r="B32" s="254" t="s">
        <v>249</v>
      </c>
      <c r="C32" s="385" t="s">
        <v>179</v>
      </c>
      <c r="D32" s="386"/>
      <c r="E32" s="386"/>
      <c r="F32" s="386"/>
      <c r="G32" s="386"/>
      <c r="H32" s="386"/>
      <c r="I32" s="386"/>
      <c r="J32" s="386"/>
      <c r="K32" s="398"/>
      <c r="L32"/>
      <c r="M32"/>
      <c r="N32"/>
      <c r="O32"/>
      <c r="P32"/>
      <c r="Q32"/>
      <c r="R32"/>
      <c r="S32"/>
      <c r="T32"/>
    </row>
    <row r="33" spans="2:20" s="20" customFormat="1" ht="63.75" hidden="1" thickBot="1">
      <c r="B33" s="257" t="s">
        <v>250</v>
      </c>
      <c r="C33" s="191" t="s">
        <v>66</v>
      </c>
      <c r="D33" s="192" t="s">
        <v>49</v>
      </c>
      <c r="E33" s="188" t="s">
        <v>178</v>
      </c>
      <c r="F33" s="193" t="s">
        <v>4</v>
      </c>
      <c r="G33" s="194">
        <f>'MEM. CALC'!E100</f>
        <v>0</v>
      </c>
      <c r="H33" s="335">
        <f>COMPOSIÇÕES!J59</f>
        <v>2540.9990000000003</v>
      </c>
      <c r="I33" s="335">
        <f>H33*I8</f>
        <v>696.16207397103699</v>
      </c>
      <c r="J33" s="330">
        <f>I33+H33</f>
        <v>3237.1610739710372</v>
      </c>
      <c r="K33" s="328">
        <f>J33*G33</f>
        <v>0</v>
      </c>
      <c r="L33"/>
      <c r="M33"/>
      <c r="N33"/>
      <c r="O33"/>
      <c r="P33"/>
      <c r="Q33"/>
      <c r="R33"/>
      <c r="S33"/>
      <c r="T33"/>
    </row>
    <row r="34" spans="2:20" s="20" customFormat="1" ht="48" hidden="1" thickBot="1">
      <c r="B34" s="257" t="s">
        <v>250</v>
      </c>
      <c r="C34" s="206">
        <v>94319</v>
      </c>
      <c r="D34" s="192" t="s">
        <v>49</v>
      </c>
      <c r="E34" s="188" t="s">
        <v>217</v>
      </c>
      <c r="F34" s="193" t="s">
        <v>4</v>
      </c>
      <c r="G34" s="194">
        <f>'MEM. CALC'!E107</f>
        <v>0</v>
      </c>
      <c r="H34" s="335">
        <v>73.569999999999993</v>
      </c>
      <c r="I34" s="335">
        <f>H34*I8</f>
        <v>20.156105445948299</v>
      </c>
      <c r="J34" s="330">
        <f>I34+H34</f>
        <v>93.726105445948292</v>
      </c>
      <c r="K34" s="328">
        <f>J34*G34</f>
        <v>0</v>
      </c>
      <c r="L34"/>
      <c r="M34"/>
      <c r="N34"/>
      <c r="O34"/>
      <c r="P34"/>
      <c r="Q34"/>
      <c r="R34"/>
      <c r="S34"/>
      <c r="T34"/>
    </row>
    <row r="35" spans="2:20" s="20" customFormat="1" ht="57.75" customHeight="1" thickBot="1">
      <c r="B35" s="395" t="s">
        <v>57</v>
      </c>
      <c r="C35" s="396"/>
      <c r="D35" s="396"/>
      <c r="E35" s="396"/>
      <c r="F35" s="396"/>
      <c r="G35" s="396"/>
      <c r="H35" s="396"/>
      <c r="I35" s="396"/>
      <c r="J35" s="405"/>
      <c r="K35" s="329">
        <f>K34+K33</f>
        <v>0</v>
      </c>
      <c r="L35"/>
      <c r="M35"/>
      <c r="N35"/>
      <c r="O35"/>
      <c r="P35"/>
      <c r="Q35"/>
      <c r="R35"/>
      <c r="S35"/>
      <c r="T35"/>
    </row>
    <row r="36" spans="2:20" s="20" customFormat="1" ht="1.5" customHeight="1" thickBot="1">
      <c r="B36" s="254" t="s">
        <v>28</v>
      </c>
      <c r="C36" s="385" t="s">
        <v>103</v>
      </c>
      <c r="D36" s="386"/>
      <c r="E36" s="386"/>
      <c r="F36" s="386"/>
      <c r="G36" s="386"/>
      <c r="H36" s="237"/>
      <c r="I36" s="237"/>
      <c r="J36" s="237"/>
      <c r="K36" s="258"/>
      <c r="L36"/>
      <c r="M36"/>
      <c r="N36"/>
      <c r="O36"/>
      <c r="P36"/>
      <c r="Q36"/>
      <c r="R36"/>
      <c r="S36"/>
      <c r="T36"/>
    </row>
    <row r="37" spans="2:20" s="20" customFormat="1" ht="34.5" hidden="1" customHeight="1" thickBot="1">
      <c r="B37" s="257" t="s">
        <v>251</v>
      </c>
      <c r="C37" s="191" t="s">
        <v>66</v>
      </c>
      <c r="D37" s="192" t="s">
        <v>49</v>
      </c>
      <c r="E37" s="188" t="s">
        <v>182</v>
      </c>
      <c r="F37" s="193" t="s">
        <v>4</v>
      </c>
      <c r="G37" s="194">
        <f>'MEM. CALC'!E117</f>
        <v>0.26460000000000006</v>
      </c>
      <c r="H37" s="335">
        <f>H25</f>
        <v>2431.239</v>
      </c>
      <c r="I37" s="335">
        <f>H37*I8</f>
        <v>666.09092902408463</v>
      </c>
      <c r="J37" s="330">
        <f>I37+H37</f>
        <v>3097.3299290240848</v>
      </c>
      <c r="K37" s="336">
        <f>J37*G37</f>
        <v>819.55349921977302</v>
      </c>
      <c r="L37"/>
      <c r="M37"/>
      <c r="N37"/>
      <c r="O37"/>
      <c r="P37"/>
      <c r="Q37"/>
      <c r="R37"/>
      <c r="S37"/>
      <c r="T37"/>
    </row>
    <row r="38" spans="2:20" s="20" customFormat="1" ht="35.25" hidden="1" customHeight="1" thickBot="1">
      <c r="B38" s="257" t="s">
        <v>252</v>
      </c>
      <c r="C38" s="187">
        <v>94319</v>
      </c>
      <c r="D38" s="192" t="s">
        <v>49</v>
      </c>
      <c r="E38" s="188" t="s">
        <v>217</v>
      </c>
      <c r="F38" s="193" t="s">
        <v>4</v>
      </c>
      <c r="G38" s="194">
        <f>'MEM. CALC'!E125</f>
        <v>0</v>
      </c>
      <c r="H38" s="335">
        <v>73.569999999999993</v>
      </c>
      <c r="I38" s="335">
        <f>H38*I8</f>
        <v>20.156105445948299</v>
      </c>
      <c r="J38" s="330">
        <f>I38+H38</f>
        <v>93.726105445948292</v>
      </c>
      <c r="K38" s="328">
        <f>J38*G38</f>
        <v>0</v>
      </c>
      <c r="L38"/>
      <c r="M38"/>
      <c r="N38"/>
      <c r="O38"/>
      <c r="P38"/>
      <c r="Q38"/>
      <c r="R38"/>
      <c r="S38"/>
      <c r="T38"/>
    </row>
    <row r="39" spans="2:20" s="20" customFormat="1" ht="24.75" hidden="1" customHeight="1" thickBot="1">
      <c r="B39" s="395" t="s">
        <v>58</v>
      </c>
      <c r="C39" s="396"/>
      <c r="D39" s="396"/>
      <c r="E39" s="396"/>
      <c r="F39" s="396"/>
      <c r="G39" s="396"/>
      <c r="H39" s="396"/>
      <c r="I39" s="396"/>
      <c r="J39" s="396"/>
      <c r="K39" s="329">
        <f>K38+K37</f>
        <v>819.55349921977302</v>
      </c>
      <c r="L39"/>
      <c r="M39"/>
      <c r="N39"/>
      <c r="O39"/>
      <c r="P39"/>
      <c r="Q39"/>
      <c r="R39"/>
      <c r="S39"/>
      <c r="T39"/>
    </row>
    <row r="40" spans="2:20" s="20" customFormat="1" ht="15.75" thickBot="1">
      <c r="B40" s="254" t="s">
        <v>253</v>
      </c>
      <c r="C40" s="406" t="s">
        <v>184</v>
      </c>
      <c r="D40" s="407"/>
      <c r="E40" s="407"/>
      <c r="F40" s="407"/>
      <c r="G40" s="407"/>
      <c r="H40" s="407"/>
      <c r="I40" s="407"/>
      <c r="J40" s="407"/>
      <c r="K40" s="408"/>
      <c r="L40"/>
      <c r="M40"/>
      <c r="N40"/>
      <c r="O40"/>
      <c r="P40"/>
      <c r="Q40"/>
      <c r="R40"/>
      <c r="S40"/>
      <c r="T40"/>
    </row>
    <row r="41" spans="2:20" s="20" customFormat="1" ht="16.5" thickBot="1">
      <c r="B41" s="257" t="s">
        <v>254</v>
      </c>
      <c r="C41" s="187">
        <v>100741</v>
      </c>
      <c r="D41" s="192" t="s">
        <v>49</v>
      </c>
      <c r="E41" s="198" t="s">
        <v>146</v>
      </c>
      <c r="F41" s="189" t="s">
        <v>3</v>
      </c>
      <c r="G41" s="194">
        <v>20.16</v>
      </c>
      <c r="H41" s="337">
        <v>18.920000000000002</v>
      </c>
      <c r="I41" s="335">
        <f>H41*I8</f>
        <v>5.1835464868471099</v>
      </c>
      <c r="J41" s="330">
        <f>I41+H41</f>
        <v>24.103546486847112</v>
      </c>
      <c r="K41" s="336">
        <f>J41*G41</f>
        <v>485.92749717483775</v>
      </c>
      <c r="L41"/>
      <c r="M41"/>
      <c r="N41"/>
      <c r="O41"/>
      <c r="P41"/>
      <c r="Q41"/>
      <c r="R41"/>
      <c r="S41"/>
      <c r="T41"/>
    </row>
    <row r="42" spans="2:20" s="20" customFormat="1" ht="15.75" customHeight="1" thickBot="1">
      <c r="B42" s="395" t="s">
        <v>59</v>
      </c>
      <c r="C42" s="396"/>
      <c r="D42" s="396"/>
      <c r="E42" s="396"/>
      <c r="F42" s="396"/>
      <c r="G42" s="396"/>
      <c r="H42" s="396"/>
      <c r="I42" s="396"/>
      <c r="J42" s="396"/>
      <c r="K42" s="329">
        <f>K41+K40</f>
        <v>485.92749717483775</v>
      </c>
      <c r="L42"/>
      <c r="M42"/>
      <c r="N42"/>
      <c r="O42"/>
      <c r="P42"/>
      <c r="Q42"/>
      <c r="R42"/>
      <c r="S42"/>
      <c r="T42"/>
    </row>
    <row r="43" spans="2:20" s="20" customFormat="1" ht="16.5" thickBot="1">
      <c r="B43" s="402"/>
      <c r="C43" s="403"/>
      <c r="D43" s="403"/>
      <c r="E43" s="403"/>
      <c r="F43" s="403"/>
      <c r="G43" s="403"/>
      <c r="H43" s="403"/>
      <c r="I43" s="403"/>
      <c r="J43" s="404"/>
      <c r="K43" s="329"/>
      <c r="L43"/>
      <c r="M43"/>
      <c r="N43"/>
      <c r="O43"/>
      <c r="P43"/>
      <c r="Q43"/>
      <c r="R43"/>
      <c r="S43"/>
      <c r="T43"/>
    </row>
    <row r="44" spans="2:20" s="20" customFormat="1" ht="15.75" thickBot="1">
      <c r="B44" s="385" t="s">
        <v>210</v>
      </c>
      <c r="C44" s="386"/>
      <c r="D44" s="386"/>
      <c r="E44" s="386"/>
      <c r="F44" s="386"/>
      <c r="G44" s="386"/>
      <c r="H44" s="386"/>
      <c r="I44" s="386"/>
      <c r="J44" s="386"/>
      <c r="K44" s="338">
        <f>K43+K42+K39+K35+K31+K28+K23+K17</f>
        <v>56639.78805985138</v>
      </c>
      <c r="L44"/>
      <c r="M44"/>
      <c r="N44"/>
      <c r="O44"/>
      <c r="P44"/>
      <c r="Q44"/>
      <c r="R44"/>
      <c r="S44"/>
      <c r="T44"/>
    </row>
    <row r="45" spans="2:20" s="20" customFormat="1" ht="15">
      <c r="B45" s="234"/>
      <c r="C45" s="234"/>
      <c r="D45" s="234"/>
      <c r="E45" s="21"/>
      <c r="G45" s="22"/>
      <c r="H45" s="23"/>
      <c r="I45" s="23"/>
      <c r="J45" s="23"/>
      <c r="K45" s="25"/>
      <c r="L45"/>
      <c r="M45"/>
      <c r="N45"/>
      <c r="O45"/>
      <c r="P45"/>
      <c r="Q45"/>
      <c r="R45"/>
      <c r="S45"/>
      <c r="T45"/>
    </row>
    <row r="46" spans="2:20" s="20" customFormat="1" ht="32.25" customHeight="1">
      <c r="B46" s="440" t="s">
        <v>374</v>
      </c>
      <c r="C46" s="441"/>
      <c r="D46" s="441"/>
      <c r="E46" s="441"/>
      <c r="F46" s="441"/>
      <c r="G46" s="441"/>
      <c r="H46" s="441"/>
      <c r="I46" s="441"/>
      <c r="J46" s="441"/>
      <c r="K46" s="441"/>
      <c r="L46"/>
      <c r="M46"/>
      <c r="N46"/>
      <c r="O46"/>
      <c r="P46"/>
      <c r="Q46"/>
      <c r="R46"/>
      <c r="S46"/>
      <c r="T46"/>
    </row>
    <row r="47" spans="2:20" s="20" customFormat="1" ht="12" hidden="1" customHeight="1">
      <c r="B47" s="439" t="s">
        <v>262</v>
      </c>
      <c r="C47" s="438"/>
      <c r="D47" s="438"/>
      <c r="E47" s="438"/>
      <c r="F47" s="438"/>
      <c r="G47" s="438"/>
      <c r="H47" s="438"/>
      <c r="I47" s="438"/>
      <c r="J47" s="438"/>
      <c r="K47" s="438"/>
      <c r="L47"/>
      <c r="M47"/>
      <c r="N47"/>
      <c r="O47"/>
      <c r="P47"/>
      <c r="Q47"/>
      <c r="R47"/>
      <c r="S47"/>
      <c r="T47"/>
    </row>
    <row r="48" spans="2:20" s="20" customFormat="1" ht="15.75" hidden="1" customHeight="1">
      <c r="B48" s="436" t="s">
        <v>216</v>
      </c>
      <c r="C48" s="436"/>
      <c r="D48" s="436"/>
      <c r="E48" s="436"/>
      <c r="F48" s="436"/>
      <c r="G48" s="436"/>
      <c r="H48" s="436"/>
      <c r="I48" s="436"/>
      <c r="J48" s="436"/>
      <c r="K48" s="436"/>
      <c r="L48"/>
      <c r="M48"/>
      <c r="N48"/>
      <c r="O48"/>
      <c r="P48"/>
      <c r="Q48"/>
      <c r="R48"/>
      <c r="S48"/>
      <c r="T48"/>
    </row>
    <row r="49" spans="2:20" s="20" customFormat="1" ht="33.75" customHeight="1"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/>
      <c r="M49"/>
      <c r="N49"/>
      <c r="O49"/>
      <c r="P49"/>
      <c r="Q49"/>
      <c r="R49"/>
      <c r="S49"/>
      <c r="T49"/>
    </row>
    <row r="50" spans="2:20" s="20" customFormat="1" ht="17.25" customHeight="1">
      <c r="B50" s="234"/>
      <c r="C50" s="234"/>
      <c r="D50" s="234"/>
      <c r="E50" s="442" t="s">
        <v>291</v>
      </c>
      <c r="F50" s="442"/>
      <c r="G50" s="442"/>
      <c r="H50" s="442"/>
      <c r="I50" s="238"/>
      <c r="J50" s="238"/>
      <c r="K50" s="239"/>
      <c r="L50"/>
      <c r="M50"/>
      <c r="N50"/>
      <c r="O50"/>
      <c r="P50"/>
      <c r="Q50"/>
      <c r="R50"/>
      <c r="S50"/>
      <c r="T50"/>
    </row>
    <row r="51" spans="2:20" s="20" customFormat="1" ht="39" hidden="1" customHeight="1">
      <c r="B51" s="439" t="s">
        <v>44</v>
      </c>
      <c r="C51" s="438"/>
      <c r="D51" s="438"/>
      <c r="E51" s="438"/>
      <c r="F51" s="438"/>
      <c r="G51" s="438"/>
      <c r="H51" s="438"/>
      <c r="I51" s="438"/>
      <c r="J51" s="438"/>
      <c r="K51" s="438"/>
      <c r="L51"/>
      <c r="M51"/>
      <c r="N51"/>
      <c r="O51"/>
      <c r="P51"/>
      <c r="Q51"/>
      <c r="R51"/>
      <c r="S51"/>
      <c r="T51"/>
    </row>
    <row r="52" spans="2:20" s="20" customFormat="1" ht="15" customHeight="1">
      <c r="B52" s="436" t="s">
        <v>290</v>
      </c>
      <c r="C52" s="436"/>
      <c r="D52" s="436"/>
      <c r="E52" s="436"/>
      <c r="F52" s="436"/>
      <c r="G52" s="436"/>
      <c r="H52" s="436"/>
      <c r="I52" s="436"/>
      <c r="J52" s="436"/>
      <c r="K52" s="436"/>
      <c r="L52"/>
      <c r="M52"/>
      <c r="N52"/>
      <c r="O52"/>
      <c r="P52"/>
      <c r="Q52"/>
      <c r="R52"/>
      <c r="S52"/>
      <c r="T52"/>
    </row>
    <row r="53" spans="2:20" s="20" customFormat="1" ht="15.75" customHeight="1">
      <c r="B53" s="437" t="s">
        <v>289</v>
      </c>
      <c r="C53" s="436"/>
      <c r="D53" s="436"/>
      <c r="E53" s="436"/>
      <c r="F53" s="436"/>
      <c r="G53" s="436"/>
      <c r="H53" s="436"/>
      <c r="I53" s="436"/>
      <c r="J53" s="436"/>
      <c r="K53" s="436"/>
      <c r="L53"/>
      <c r="M53"/>
      <c r="N53"/>
      <c r="O53"/>
      <c r="P53"/>
      <c r="Q53"/>
      <c r="R53"/>
      <c r="S53"/>
      <c r="T53"/>
    </row>
    <row r="54" spans="2:20" s="20" customFormat="1" ht="12.75" customHeight="1">
      <c r="B54" s="438"/>
      <c r="C54" s="438"/>
      <c r="D54" s="438"/>
      <c r="E54" s="438"/>
      <c r="F54" s="438"/>
      <c r="G54" s="438"/>
      <c r="H54" s="438"/>
      <c r="I54" s="438"/>
      <c r="J54" s="438"/>
      <c r="K54" s="438"/>
      <c r="L54"/>
      <c r="M54"/>
      <c r="N54"/>
      <c r="O54"/>
      <c r="P54"/>
      <c r="Q54"/>
      <c r="R54"/>
      <c r="S54"/>
      <c r="T54"/>
    </row>
    <row r="55" spans="2:20" s="20" customFormat="1" ht="15">
      <c r="B55" s="234"/>
      <c r="C55" s="234"/>
      <c r="D55" s="234"/>
      <c r="E55" s="21"/>
      <c r="G55" s="22"/>
      <c r="H55" s="234"/>
      <c r="I55" s="234"/>
      <c r="J55" s="234"/>
      <c r="K55" s="234"/>
      <c r="L55"/>
      <c r="M55"/>
      <c r="N55"/>
      <c r="O55"/>
      <c r="P55"/>
      <c r="Q55"/>
      <c r="R55"/>
      <c r="S55"/>
      <c r="T55"/>
    </row>
    <row r="56" spans="2:20" s="20" customFormat="1" ht="12" customHeight="1">
      <c r="B56" s="175"/>
      <c r="C56" s="175"/>
      <c r="D56" s="234"/>
      <c r="E56" s="21"/>
      <c r="G56" s="22"/>
      <c r="H56" s="175"/>
      <c r="I56" s="175"/>
      <c r="J56" s="175"/>
      <c r="K56" s="175"/>
      <c r="L56"/>
      <c r="M56"/>
      <c r="N56"/>
      <c r="O56"/>
      <c r="P56"/>
      <c r="Q56"/>
      <c r="R56"/>
      <c r="S56"/>
      <c r="T56"/>
    </row>
    <row r="57" spans="2:20" s="20" customFormat="1" ht="15" hidden="1">
      <c r="B57" s="176"/>
      <c r="C57" s="176"/>
      <c r="D57" s="234"/>
      <c r="E57" s="21"/>
      <c r="G57" s="22"/>
      <c r="H57" s="176"/>
      <c r="I57" s="176"/>
      <c r="J57" s="176"/>
      <c r="K57" s="176"/>
      <c r="L57"/>
      <c r="M57"/>
      <c r="N57"/>
      <c r="O57"/>
      <c r="P57"/>
      <c r="Q57"/>
      <c r="R57"/>
      <c r="S57"/>
      <c r="T57"/>
    </row>
    <row r="58" spans="2:20" s="20" customFormat="1" ht="12.75" hidden="1" customHeight="1" thickTop="1">
      <c r="B58" s="234"/>
      <c r="C58" s="234"/>
      <c r="D58" s="234"/>
      <c r="E58" s="21"/>
      <c r="G58" s="22"/>
      <c r="H58" s="23"/>
      <c r="I58" s="23"/>
      <c r="J58" s="23"/>
      <c r="K58" s="25"/>
      <c r="L58"/>
      <c r="M58"/>
      <c r="N58"/>
      <c r="O58"/>
      <c r="P58"/>
      <c r="Q58"/>
      <c r="R58"/>
      <c r="S58"/>
      <c r="T58"/>
    </row>
    <row r="59" spans="2:20" s="20" customFormat="1" ht="12.75" hidden="1" customHeight="1">
      <c r="B59" s="234"/>
      <c r="C59" s="234"/>
      <c r="D59" s="234"/>
      <c r="E59" s="21"/>
      <c r="G59" s="22"/>
      <c r="H59" s="23"/>
      <c r="I59" s="23"/>
      <c r="J59" s="23"/>
      <c r="K59" s="25"/>
      <c r="L59"/>
      <c r="M59"/>
      <c r="N59"/>
      <c r="O59"/>
      <c r="P59"/>
      <c r="Q59"/>
      <c r="R59"/>
      <c r="S59"/>
      <c r="T59"/>
    </row>
    <row r="60" spans="2:20" s="20" customFormat="1" ht="12.75" hidden="1" customHeight="1">
      <c r="B60" s="234"/>
      <c r="C60" s="234"/>
      <c r="D60" s="234"/>
      <c r="E60" s="21"/>
      <c r="G60" s="22"/>
      <c r="H60" s="23"/>
      <c r="I60" s="23"/>
      <c r="J60" s="23"/>
      <c r="K60" s="25"/>
      <c r="L60"/>
      <c r="M60"/>
      <c r="N60"/>
      <c r="O60"/>
      <c r="P60"/>
      <c r="Q60"/>
      <c r="R60"/>
      <c r="S60"/>
      <c r="T60"/>
    </row>
    <row r="61" spans="2:20" s="20" customFormat="1" ht="15" hidden="1">
      <c r="B61" s="234"/>
      <c r="C61" s="234"/>
      <c r="D61" s="234"/>
      <c r="E61" s="21"/>
      <c r="G61" s="22"/>
      <c r="H61" s="23"/>
      <c r="I61" s="23"/>
      <c r="J61" s="23"/>
      <c r="K61" s="25"/>
      <c r="L61"/>
      <c r="M61"/>
      <c r="N61"/>
      <c r="O61"/>
      <c r="P61"/>
      <c r="Q61"/>
      <c r="R61"/>
      <c r="S61"/>
      <c r="T61"/>
    </row>
    <row r="62" spans="2:20" s="20" customFormat="1" ht="30" customHeight="1">
      <c r="B62" s="234"/>
      <c r="C62" s="234"/>
      <c r="D62" s="234"/>
      <c r="G62" s="22"/>
      <c r="H62" s="23"/>
      <c r="I62" s="23"/>
      <c r="J62" s="23"/>
      <c r="K62" s="25"/>
      <c r="L62"/>
      <c r="M62"/>
      <c r="N62"/>
      <c r="O62"/>
      <c r="P62"/>
      <c r="Q62"/>
      <c r="R62"/>
      <c r="S62"/>
      <c r="T62"/>
    </row>
    <row r="63" spans="2:20" s="20" customFormat="1" ht="15">
      <c r="B63" s="24"/>
      <c r="C63" s="24"/>
      <c r="D63" s="24"/>
      <c r="E63" s="21"/>
      <c r="G63" s="22"/>
      <c r="H63" s="23"/>
      <c r="I63" s="23"/>
      <c r="J63" s="23"/>
      <c r="K63" s="25"/>
      <c r="L63"/>
      <c r="M63"/>
      <c r="N63"/>
      <c r="O63"/>
      <c r="P63"/>
      <c r="Q63"/>
      <c r="R63"/>
      <c r="S63"/>
      <c r="T63"/>
    </row>
    <row r="64" spans="2:20" s="20" customFormat="1" ht="15">
      <c r="B64" s="24"/>
      <c r="C64" s="24"/>
      <c r="D64" s="24"/>
      <c r="E64" s="21"/>
      <c r="G64" s="22"/>
      <c r="H64" s="23"/>
      <c r="I64" s="23"/>
      <c r="J64" s="23"/>
      <c r="K64" s="25"/>
      <c r="L64"/>
      <c r="M64"/>
      <c r="N64"/>
      <c r="O64"/>
      <c r="P64"/>
      <c r="Q64"/>
      <c r="R64"/>
      <c r="S64"/>
      <c r="T64"/>
    </row>
    <row r="65" spans="2:20" s="20" customFormat="1" ht="15">
      <c r="B65" s="24"/>
      <c r="C65" s="24"/>
      <c r="D65" s="24"/>
      <c r="E65" s="21"/>
      <c r="G65" s="22"/>
      <c r="H65" s="23"/>
      <c r="I65" s="23"/>
      <c r="J65" s="23"/>
      <c r="K65" s="25"/>
      <c r="L65"/>
      <c r="M65"/>
      <c r="N65"/>
      <c r="O65"/>
      <c r="P65"/>
      <c r="Q65"/>
      <c r="R65"/>
      <c r="S65"/>
      <c r="T65"/>
    </row>
    <row r="66" spans="2:20" s="20" customFormat="1">
      <c r="B66" s="24"/>
      <c r="C66" s="24"/>
      <c r="D66" s="24"/>
      <c r="E66" s="21"/>
      <c r="G66" s="22"/>
      <c r="H66" s="23"/>
      <c r="I66" s="23"/>
      <c r="J66" s="23"/>
      <c r="K66" s="25"/>
      <c r="L66" s="26"/>
      <c r="M66" s="26"/>
      <c r="N66" s="26"/>
      <c r="O66" s="26"/>
      <c r="P66" s="26"/>
    </row>
    <row r="67" spans="2:20" s="20" customFormat="1">
      <c r="B67" s="24"/>
      <c r="C67" s="24"/>
      <c r="D67" s="24"/>
      <c r="E67" s="21"/>
      <c r="G67" s="22"/>
      <c r="H67" s="23"/>
      <c r="I67" s="23"/>
      <c r="J67" s="23"/>
      <c r="K67" s="25"/>
      <c r="L67" s="26"/>
      <c r="M67" s="26"/>
      <c r="N67" s="26"/>
      <c r="O67" s="26"/>
      <c r="P67" s="26"/>
    </row>
    <row r="68" spans="2:20" s="20" customFormat="1">
      <c r="B68" s="24"/>
      <c r="C68" s="24"/>
      <c r="D68" s="24"/>
      <c r="E68" s="21"/>
      <c r="G68" s="22"/>
      <c r="H68" s="23"/>
      <c r="I68" s="23"/>
      <c r="J68" s="23"/>
      <c r="K68" s="25"/>
      <c r="L68" s="26"/>
      <c r="M68" s="26"/>
      <c r="N68" s="26"/>
      <c r="O68" s="26"/>
      <c r="P68" s="26"/>
    </row>
    <row r="69" spans="2:20" s="20" customFormat="1">
      <c r="B69" s="24"/>
      <c r="C69" s="24"/>
      <c r="D69" s="24"/>
      <c r="E69" s="21"/>
      <c r="G69" s="22"/>
      <c r="H69" s="23"/>
      <c r="I69" s="23"/>
      <c r="J69" s="23"/>
      <c r="K69" s="25"/>
      <c r="L69" s="26"/>
      <c r="M69" s="26"/>
      <c r="N69" s="26"/>
      <c r="O69" s="26"/>
      <c r="P69" s="26"/>
    </row>
    <row r="70" spans="2:20" s="20" customFormat="1">
      <c r="B70" s="24"/>
      <c r="C70" s="24"/>
      <c r="D70" s="24"/>
      <c r="E70" s="21"/>
      <c r="G70" s="22"/>
      <c r="H70" s="23"/>
      <c r="I70" s="23"/>
      <c r="J70" s="23"/>
      <c r="K70" s="25"/>
      <c r="L70" s="26"/>
      <c r="M70" s="26"/>
      <c r="N70" s="26"/>
      <c r="O70" s="26"/>
      <c r="P70" s="26"/>
    </row>
    <row r="71" spans="2:20" s="20" customFormat="1">
      <c r="B71" s="24"/>
      <c r="C71" s="24"/>
      <c r="D71" s="24"/>
      <c r="E71" s="21"/>
      <c r="G71" s="22"/>
      <c r="H71" s="23"/>
      <c r="I71" s="23"/>
      <c r="J71" s="23"/>
      <c r="K71" s="25"/>
      <c r="L71" s="26"/>
      <c r="M71" s="26"/>
      <c r="N71" s="26"/>
      <c r="O71" s="26"/>
      <c r="P71" s="26"/>
    </row>
    <row r="72" spans="2:20" s="20" customFormat="1">
      <c r="B72" s="24"/>
      <c r="C72" s="24"/>
      <c r="D72" s="24"/>
      <c r="E72" s="21"/>
      <c r="G72" s="22"/>
      <c r="H72" s="23"/>
      <c r="I72" s="23"/>
      <c r="J72" s="23"/>
      <c r="K72" s="25"/>
      <c r="L72" s="26"/>
      <c r="M72" s="26"/>
      <c r="N72" s="26"/>
      <c r="O72" s="26"/>
      <c r="P72" s="26"/>
    </row>
    <row r="73" spans="2:20" s="20" customFormat="1">
      <c r="B73" s="24"/>
      <c r="C73" s="24"/>
      <c r="D73" s="24"/>
      <c r="E73" s="21"/>
      <c r="G73" s="22"/>
      <c r="H73" s="23"/>
      <c r="I73" s="23"/>
      <c r="J73" s="23"/>
      <c r="K73" s="25"/>
      <c r="L73" s="26"/>
      <c r="M73" s="26"/>
      <c r="N73" s="26"/>
      <c r="O73" s="26"/>
      <c r="P73" s="26"/>
    </row>
    <row r="74" spans="2:20" s="20" customFormat="1">
      <c r="B74" s="24"/>
      <c r="C74" s="24"/>
      <c r="D74" s="24"/>
      <c r="E74" s="21"/>
      <c r="G74" s="22"/>
      <c r="H74" s="23"/>
      <c r="I74" s="23"/>
      <c r="J74" s="23"/>
      <c r="K74" s="25"/>
      <c r="L74" s="26"/>
      <c r="M74" s="26"/>
      <c r="N74" s="26"/>
      <c r="O74" s="26"/>
      <c r="P74" s="26"/>
    </row>
    <row r="75" spans="2:20" s="20" customFormat="1">
      <c r="B75" s="24"/>
      <c r="C75" s="24"/>
      <c r="D75" s="24"/>
      <c r="E75" s="21"/>
      <c r="G75" s="22"/>
      <c r="H75" s="23"/>
      <c r="I75" s="23"/>
      <c r="J75" s="23"/>
      <c r="K75" s="25"/>
      <c r="L75" s="26"/>
      <c r="M75" s="26"/>
      <c r="N75" s="26"/>
      <c r="O75" s="26"/>
      <c r="P75" s="26"/>
    </row>
    <row r="76" spans="2:20" s="20" customFormat="1">
      <c r="B76" s="24"/>
      <c r="C76" s="24"/>
      <c r="D76" s="24"/>
      <c r="E76" s="21"/>
      <c r="G76" s="22"/>
      <c r="H76" s="23"/>
      <c r="I76" s="23"/>
      <c r="J76" s="23"/>
      <c r="K76" s="25"/>
      <c r="L76" s="26"/>
      <c r="M76" s="26"/>
      <c r="N76" s="26"/>
      <c r="O76" s="26"/>
      <c r="P76" s="26"/>
    </row>
    <row r="77" spans="2:20" s="20" customFormat="1">
      <c r="B77" s="24"/>
      <c r="C77" s="24"/>
      <c r="D77" s="24"/>
      <c r="E77" s="21"/>
      <c r="G77" s="22"/>
      <c r="H77" s="23"/>
      <c r="I77" s="23"/>
      <c r="J77" s="23"/>
      <c r="K77" s="25"/>
      <c r="L77" s="26"/>
      <c r="M77" s="26"/>
      <c r="N77" s="26"/>
      <c r="O77" s="26"/>
      <c r="P77" s="26"/>
    </row>
    <row r="78" spans="2:20" s="20" customFormat="1">
      <c r="B78" s="24"/>
      <c r="C78" s="24"/>
      <c r="D78" s="24"/>
      <c r="E78" s="21"/>
      <c r="G78" s="22"/>
      <c r="H78" s="23"/>
      <c r="I78" s="23"/>
      <c r="J78" s="23"/>
      <c r="K78" s="25"/>
      <c r="L78" s="26"/>
      <c r="M78" s="26"/>
      <c r="N78" s="26"/>
      <c r="O78" s="26"/>
      <c r="P78" s="26"/>
    </row>
    <row r="79" spans="2:20" s="20" customFormat="1">
      <c r="B79" s="24"/>
      <c r="C79" s="24"/>
      <c r="D79" s="24"/>
      <c r="E79" s="21"/>
      <c r="G79" s="22"/>
      <c r="H79" s="23"/>
      <c r="I79" s="23"/>
      <c r="J79" s="23"/>
      <c r="K79" s="25"/>
    </row>
    <row r="80" spans="2:20" s="20" customFormat="1">
      <c r="B80" s="24"/>
      <c r="C80" s="24"/>
      <c r="D80" s="24"/>
      <c r="E80" s="21"/>
      <c r="G80" s="22"/>
      <c r="H80" s="23"/>
      <c r="I80" s="23"/>
      <c r="J80" s="23"/>
      <c r="K80" s="25"/>
    </row>
    <row r="81" spans="2:11" s="20" customFormat="1">
      <c r="B81" s="24"/>
      <c r="C81" s="24"/>
      <c r="D81" s="24"/>
      <c r="E81" s="21"/>
      <c r="G81" s="22"/>
      <c r="H81" s="23"/>
      <c r="I81" s="23"/>
      <c r="J81" s="23"/>
      <c r="K81" s="25"/>
    </row>
    <row r="82" spans="2:11" s="20" customFormat="1">
      <c r="B82" s="24"/>
      <c r="C82" s="24"/>
      <c r="D82" s="24"/>
      <c r="E82" s="21"/>
      <c r="G82" s="22"/>
      <c r="H82" s="23"/>
      <c r="I82" s="23"/>
      <c r="J82" s="23"/>
      <c r="K82" s="25"/>
    </row>
    <row r="83" spans="2:11" s="20" customFormat="1">
      <c r="B83" s="24"/>
      <c r="C83" s="24"/>
      <c r="D83" s="24"/>
      <c r="E83" s="21"/>
      <c r="G83" s="22"/>
      <c r="H83" s="23"/>
      <c r="I83" s="23"/>
      <c r="J83" s="23"/>
      <c r="K83" s="25"/>
    </row>
    <row r="84" spans="2:11" s="20" customFormat="1">
      <c r="B84" s="24"/>
      <c r="C84" s="24"/>
      <c r="D84" s="24"/>
      <c r="E84" s="21"/>
      <c r="G84" s="22"/>
      <c r="H84" s="23"/>
      <c r="I84" s="23"/>
      <c r="J84" s="23"/>
      <c r="K84" s="25"/>
    </row>
    <row r="85" spans="2:11" s="20" customFormat="1">
      <c r="B85" s="24"/>
      <c r="C85" s="24"/>
      <c r="D85" s="24"/>
      <c r="E85" s="21"/>
      <c r="G85" s="22"/>
      <c r="H85" s="23"/>
      <c r="I85" s="23"/>
      <c r="J85" s="23"/>
      <c r="K85" s="25"/>
    </row>
    <row r="86" spans="2:11" s="20" customFormat="1">
      <c r="B86" s="24"/>
      <c r="C86" s="24"/>
      <c r="D86" s="24"/>
      <c r="E86" s="21"/>
      <c r="G86" s="22"/>
      <c r="H86" s="23"/>
      <c r="I86" s="23"/>
      <c r="J86" s="23"/>
      <c r="K86" s="25"/>
    </row>
    <row r="87" spans="2:11" s="20" customFormat="1">
      <c r="B87" s="24"/>
      <c r="C87" s="24"/>
      <c r="D87" s="24"/>
      <c r="E87" s="21"/>
      <c r="G87" s="22"/>
      <c r="H87" s="23"/>
      <c r="I87" s="23"/>
      <c r="J87" s="23"/>
      <c r="K87" s="25"/>
    </row>
    <row r="88" spans="2:11" s="20" customFormat="1">
      <c r="B88" s="24"/>
      <c r="C88" s="24"/>
      <c r="D88" s="24"/>
      <c r="E88" s="21"/>
      <c r="G88" s="22"/>
      <c r="H88" s="23"/>
      <c r="I88" s="23"/>
      <c r="J88" s="23"/>
      <c r="K88" s="25"/>
    </row>
    <row r="89" spans="2:11" s="20" customFormat="1">
      <c r="B89" s="24"/>
      <c r="C89" s="24"/>
      <c r="D89" s="24"/>
      <c r="E89" s="21"/>
      <c r="G89" s="22"/>
      <c r="H89" s="23"/>
      <c r="I89" s="23"/>
      <c r="J89" s="23"/>
      <c r="K89" s="25"/>
    </row>
    <row r="90" spans="2:11" s="20" customFormat="1">
      <c r="B90" s="24"/>
      <c r="C90" s="24"/>
      <c r="D90" s="24"/>
      <c r="E90" s="21"/>
      <c r="G90" s="22"/>
      <c r="H90" s="23"/>
      <c r="I90" s="23"/>
      <c r="J90" s="23"/>
      <c r="K90" s="25"/>
    </row>
    <row r="91" spans="2:11" s="20" customFormat="1">
      <c r="B91" s="24"/>
      <c r="C91" s="24"/>
      <c r="D91" s="24"/>
      <c r="E91" s="21"/>
      <c r="G91" s="22"/>
      <c r="H91" s="23"/>
      <c r="I91" s="23"/>
      <c r="J91" s="23"/>
      <c r="K91" s="25"/>
    </row>
    <row r="92" spans="2:11" s="20" customFormat="1">
      <c r="B92" s="24"/>
      <c r="C92" s="24"/>
      <c r="D92" s="24"/>
      <c r="E92" s="21"/>
      <c r="G92" s="22"/>
      <c r="H92" s="23"/>
      <c r="I92" s="23"/>
      <c r="J92" s="23"/>
      <c r="K92" s="25"/>
    </row>
    <row r="93" spans="2:11" s="20" customFormat="1">
      <c r="B93" s="24"/>
      <c r="C93" s="24"/>
      <c r="D93" s="24"/>
      <c r="E93" s="21"/>
      <c r="G93" s="22"/>
      <c r="H93" s="23"/>
      <c r="I93" s="23"/>
      <c r="J93" s="23"/>
      <c r="K93" s="25"/>
    </row>
    <row r="94" spans="2:11" s="20" customFormat="1">
      <c r="B94" s="24"/>
      <c r="C94" s="24"/>
      <c r="D94" s="24"/>
      <c r="E94" s="21"/>
      <c r="G94" s="22"/>
      <c r="H94" s="23"/>
      <c r="I94" s="23"/>
      <c r="J94" s="23"/>
      <c r="K94" s="25"/>
    </row>
    <row r="95" spans="2:11" s="20" customFormat="1">
      <c r="B95" s="24"/>
      <c r="C95" s="24"/>
      <c r="D95" s="24"/>
      <c r="E95" s="21"/>
      <c r="G95" s="22"/>
      <c r="H95" s="23"/>
      <c r="I95" s="23"/>
      <c r="J95" s="23"/>
      <c r="K95" s="25"/>
    </row>
    <row r="96" spans="2:11" s="20" customFormat="1">
      <c r="B96" s="24"/>
      <c r="C96" s="24"/>
      <c r="D96" s="24"/>
      <c r="E96" s="21"/>
      <c r="G96" s="22"/>
      <c r="H96" s="23"/>
      <c r="I96" s="23"/>
      <c r="J96" s="23"/>
      <c r="K96" s="25"/>
    </row>
    <row r="97" spans="2:11" s="20" customFormat="1">
      <c r="B97" s="24"/>
      <c r="C97" s="24"/>
      <c r="D97" s="24"/>
      <c r="E97" s="21"/>
      <c r="G97" s="22"/>
      <c r="H97" s="23"/>
      <c r="I97" s="23"/>
      <c r="J97" s="23"/>
      <c r="K97" s="25"/>
    </row>
    <row r="98" spans="2:11" s="20" customFormat="1">
      <c r="B98" s="24"/>
      <c r="C98" s="24"/>
      <c r="D98" s="24"/>
      <c r="E98" s="21"/>
      <c r="G98" s="22"/>
      <c r="H98" s="23"/>
      <c r="I98" s="23"/>
      <c r="J98" s="23"/>
      <c r="K98" s="25"/>
    </row>
    <row r="99" spans="2:11" s="20" customFormat="1">
      <c r="B99" s="24"/>
      <c r="C99" s="24"/>
      <c r="D99" s="24"/>
      <c r="E99" s="21"/>
      <c r="G99" s="22"/>
      <c r="H99" s="23"/>
      <c r="I99" s="23"/>
      <c r="J99" s="23"/>
      <c r="K99" s="25"/>
    </row>
    <row r="100" spans="2:11" s="20" customFormat="1">
      <c r="B100" s="24"/>
      <c r="C100" s="24"/>
      <c r="D100" s="24"/>
      <c r="E100" s="21"/>
      <c r="G100" s="22"/>
      <c r="H100" s="23"/>
      <c r="I100" s="23"/>
      <c r="J100" s="23"/>
      <c r="K100" s="25"/>
    </row>
    <row r="101" spans="2:11" s="20" customFormat="1">
      <c r="B101" s="24"/>
      <c r="C101" s="24"/>
      <c r="D101" s="24"/>
      <c r="E101" s="21"/>
      <c r="G101" s="22"/>
      <c r="H101" s="23"/>
      <c r="I101" s="23"/>
      <c r="J101" s="23"/>
      <c r="K101" s="25"/>
    </row>
    <row r="102" spans="2:11" s="20" customFormat="1">
      <c r="B102" s="24"/>
      <c r="C102" s="24"/>
      <c r="D102" s="24"/>
      <c r="E102" s="21"/>
      <c r="G102" s="22"/>
      <c r="H102" s="23"/>
      <c r="I102" s="23"/>
      <c r="J102" s="23"/>
      <c r="K102" s="25"/>
    </row>
    <row r="103" spans="2:11" s="20" customFormat="1">
      <c r="B103" s="24"/>
      <c r="C103" s="24"/>
      <c r="D103" s="24"/>
      <c r="E103" s="21"/>
      <c r="G103" s="22"/>
      <c r="H103" s="23"/>
      <c r="I103" s="23"/>
      <c r="J103" s="23"/>
      <c r="K103" s="25"/>
    </row>
    <row r="104" spans="2:11" s="20" customFormat="1">
      <c r="B104" s="24"/>
      <c r="C104" s="24"/>
      <c r="D104" s="24"/>
      <c r="E104" s="21"/>
      <c r="G104" s="22"/>
      <c r="H104" s="23"/>
      <c r="I104" s="23"/>
      <c r="J104" s="23"/>
      <c r="K104" s="25"/>
    </row>
    <row r="105" spans="2:11" s="20" customFormat="1">
      <c r="B105" s="24"/>
      <c r="C105" s="24"/>
      <c r="D105" s="24"/>
      <c r="E105" s="21"/>
      <c r="G105" s="22"/>
      <c r="H105" s="23"/>
      <c r="I105" s="23"/>
      <c r="J105" s="23"/>
      <c r="K105" s="25"/>
    </row>
    <row r="106" spans="2:11" s="20" customFormat="1">
      <c r="B106" s="24"/>
      <c r="C106" s="24"/>
      <c r="D106" s="24"/>
      <c r="E106" s="21"/>
      <c r="G106" s="22"/>
      <c r="H106" s="23"/>
      <c r="I106" s="23"/>
      <c r="J106" s="23"/>
      <c r="K106" s="25"/>
    </row>
    <row r="107" spans="2:11" s="20" customFormat="1">
      <c r="B107" s="24"/>
      <c r="C107" s="24"/>
      <c r="D107" s="24"/>
      <c r="E107" s="21"/>
      <c r="G107" s="22"/>
      <c r="H107" s="23"/>
      <c r="I107" s="23"/>
      <c r="J107" s="23"/>
      <c r="K107" s="25"/>
    </row>
    <row r="108" spans="2:11" s="20" customFormat="1">
      <c r="B108" s="24"/>
      <c r="C108" s="24"/>
      <c r="D108" s="24"/>
      <c r="E108" s="21"/>
      <c r="G108" s="22"/>
      <c r="H108" s="23"/>
      <c r="I108" s="23"/>
      <c r="J108" s="23"/>
      <c r="K108" s="25"/>
    </row>
    <row r="109" spans="2:11" s="20" customFormat="1">
      <c r="B109" s="24"/>
      <c r="C109" s="24"/>
      <c r="D109" s="24"/>
      <c r="E109" s="21"/>
      <c r="G109" s="22"/>
      <c r="H109" s="23"/>
      <c r="I109" s="23"/>
      <c r="J109" s="23"/>
      <c r="K109" s="25"/>
    </row>
    <row r="110" spans="2:11" s="20" customFormat="1">
      <c r="B110" s="24"/>
      <c r="C110" s="24"/>
      <c r="D110" s="24"/>
      <c r="E110" s="21"/>
      <c r="G110" s="22"/>
      <c r="H110" s="23"/>
      <c r="I110" s="23"/>
      <c r="J110" s="23"/>
      <c r="K110" s="25"/>
    </row>
    <row r="111" spans="2:11" s="20" customFormat="1">
      <c r="B111" s="24"/>
      <c r="C111" s="24"/>
      <c r="D111" s="24"/>
      <c r="E111" s="21"/>
      <c r="G111" s="22"/>
      <c r="H111" s="23"/>
      <c r="I111" s="23"/>
      <c r="J111" s="23"/>
      <c r="K111" s="25"/>
    </row>
    <row r="112" spans="2:11" s="20" customFormat="1">
      <c r="B112" s="24"/>
      <c r="C112" s="24"/>
      <c r="D112" s="24"/>
      <c r="E112" s="21"/>
      <c r="G112" s="22"/>
      <c r="H112" s="23"/>
      <c r="I112" s="23"/>
      <c r="J112" s="23"/>
      <c r="K112" s="25"/>
    </row>
    <row r="113" spans="2:11" s="20" customFormat="1">
      <c r="B113" s="24"/>
      <c r="C113" s="24"/>
      <c r="D113" s="24"/>
      <c r="E113" s="21"/>
      <c r="G113" s="22"/>
      <c r="H113" s="23"/>
      <c r="I113" s="23"/>
      <c r="J113" s="23"/>
      <c r="K113" s="25"/>
    </row>
    <row r="114" spans="2:11" s="20" customFormat="1">
      <c r="B114" s="24"/>
      <c r="C114" s="24"/>
      <c r="D114" s="24"/>
      <c r="E114" s="21"/>
      <c r="G114" s="22"/>
      <c r="H114" s="23"/>
      <c r="I114" s="23"/>
      <c r="J114" s="23"/>
      <c r="K114" s="25"/>
    </row>
    <row r="115" spans="2:11" s="20" customFormat="1">
      <c r="B115" s="24"/>
      <c r="C115" s="24"/>
      <c r="D115" s="24"/>
      <c r="E115" s="21"/>
      <c r="G115" s="22"/>
      <c r="H115" s="23"/>
      <c r="I115" s="23"/>
      <c r="J115" s="23"/>
      <c r="K115" s="25"/>
    </row>
    <row r="116" spans="2:11" s="20" customFormat="1">
      <c r="B116" s="24"/>
      <c r="C116" s="24"/>
      <c r="D116" s="24"/>
      <c r="E116" s="21"/>
      <c r="G116" s="22"/>
      <c r="H116" s="23"/>
      <c r="I116" s="23"/>
      <c r="J116" s="23"/>
      <c r="K116" s="25"/>
    </row>
    <row r="117" spans="2:11" s="20" customFormat="1">
      <c r="B117" s="24"/>
      <c r="C117" s="24"/>
      <c r="D117" s="24"/>
      <c r="E117" s="21"/>
      <c r="G117" s="22"/>
      <c r="H117" s="23"/>
      <c r="I117" s="23"/>
      <c r="J117" s="23"/>
      <c r="K117" s="25"/>
    </row>
    <row r="118" spans="2:11" s="20" customFormat="1">
      <c r="B118" s="24"/>
      <c r="C118" s="24"/>
      <c r="D118" s="24"/>
      <c r="E118" s="21"/>
      <c r="G118" s="22"/>
      <c r="H118" s="23"/>
      <c r="I118" s="23"/>
      <c r="J118" s="23"/>
      <c r="K118" s="25"/>
    </row>
    <row r="119" spans="2:11" s="20" customFormat="1">
      <c r="B119" s="24"/>
      <c r="C119" s="24"/>
      <c r="D119" s="24"/>
      <c r="E119" s="21"/>
      <c r="G119" s="22"/>
      <c r="H119" s="23"/>
      <c r="I119" s="23"/>
      <c r="J119" s="23"/>
      <c r="K119" s="25"/>
    </row>
    <row r="120" spans="2:11" s="20" customFormat="1">
      <c r="B120" s="24"/>
      <c r="C120" s="24"/>
      <c r="D120" s="24"/>
      <c r="E120" s="21"/>
      <c r="G120" s="22"/>
      <c r="H120" s="23"/>
      <c r="I120" s="23"/>
      <c r="J120" s="23"/>
      <c r="K120" s="25"/>
    </row>
    <row r="121" spans="2:11" s="20" customFormat="1">
      <c r="B121" s="24"/>
      <c r="C121" s="24"/>
      <c r="D121" s="24"/>
      <c r="E121" s="21"/>
      <c r="G121" s="22"/>
      <c r="H121" s="23"/>
      <c r="I121" s="23"/>
      <c r="J121" s="23"/>
      <c r="K121" s="25"/>
    </row>
    <row r="122" spans="2:11" s="20" customFormat="1">
      <c r="B122" s="24"/>
      <c r="C122" s="24"/>
      <c r="D122" s="24"/>
      <c r="E122" s="21"/>
      <c r="G122" s="22"/>
      <c r="H122" s="23"/>
      <c r="I122" s="23"/>
      <c r="J122" s="23"/>
      <c r="K122" s="25"/>
    </row>
    <row r="123" spans="2:11" s="20" customFormat="1">
      <c r="B123" s="24"/>
      <c r="C123" s="24"/>
      <c r="D123" s="24"/>
      <c r="E123" s="21"/>
      <c r="G123" s="22"/>
      <c r="H123" s="23"/>
      <c r="I123" s="23"/>
      <c r="J123" s="23"/>
      <c r="K123" s="25"/>
    </row>
    <row r="124" spans="2:11" s="20" customFormat="1">
      <c r="B124" s="24"/>
      <c r="C124" s="24"/>
      <c r="D124" s="24"/>
      <c r="E124" s="21"/>
      <c r="G124" s="22"/>
      <c r="H124" s="23"/>
      <c r="I124" s="23"/>
      <c r="J124" s="23"/>
      <c r="K124" s="25"/>
    </row>
    <row r="125" spans="2:11" s="20" customFormat="1">
      <c r="B125" s="24"/>
      <c r="C125" s="24"/>
      <c r="D125" s="24"/>
      <c r="E125" s="21"/>
      <c r="G125" s="22"/>
      <c r="H125" s="23"/>
      <c r="I125" s="23"/>
      <c r="J125" s="23"/>
      <c r="K125" s="25"/>
    </row>
    <row r="126" spans="2:11" s="20" customFormat="1">
      <c r="B126" s="24"/>
      <c r="C126" s="24"/>
      <c r="D126" s="24"/>
      <c r="E126" s="21"/>
      <c r="G126" s="22"/>
      <c r="H126" s="23"/>
      <c r="I126" s="23"/>
      <c r="J126" s="23"/>
      <c r="K126" s="25"/>
    </row>
    <row r="127" spans="2:11" s="20" customFormat="1">
      <c r="B127" s="24"/>
      <c r="C127" s="24"/>
      <c r="D127" s="24"/>
      <c r="E127" s="21"/>
      <c r="G127" s="22"/>
      <c r="H127" s="23"/>
      <c r="I127" s="23"/>
      <c r="J127" s="23"/>
      <c r="K127" s="25"/>
    </row>
    <row r="128" spans="2:11" s="20" customFormat="1">
      <c r="B128" s="24"/>
      <c r="C128" s="24"/>
      <c r="D128" s="24"/>
      <c r="E128" s="21"/>
      <c r="G128" s="22"/>
      <c r="H128" s="23"/>
      <c r="I128" s="23"/>
      <c r="J128" s="23"/>
      <c r="K128" s="25"/>
    </row>
    <row r="129" spans="2:11" s="20" customFormat="1">
      <c r="B129" s="24"/>
      <c r="C129" s="24"/>
      <c r="D129" s="24"/>
      <c r="E129" s="21"/>
      <c r="G129" s="22"/>
      <c r="H129" s="23"/>
      <c r="I129" s="23"/>
      <c r="J129" s="23"/>
      <c r="K129" s="25"/>
    </row>
    <row r="130" spans="2:11" s="20" customFormat="1">
      <c r="B130" s="24"/>
      <c r="C130" s="24"/>
      <c r="D130" s="24"/>
      <c r="E130" s="21"/>
      <c r="G130" s="22"/>
      <c r="H130" s="23"/>
      <c r="I130" s="23"/>
      <c r="J130" s="23"/>
      <c r="K130" s="25"/>
    </row>
    <row r="131" spans="2:11" s="20" customFormat="1">
      <c r="B131" s="24"/>
      <c r="C131" s="24"/>
      <c r="D131" s="24"/>
      <c r="E131" s="21"/>
      <c r="G131" s="22"/>
      <c r="H131" s="23"/>
      <c r="I131" s="23"/>
      <c r="J131" s="23"/>
      <c r="K131" s="25"/>
    </row>
    <row r="132" spans="2:11" s="20" customFormat="1">
      <c r="B132" s="24"/>
      <c r="C132" s="24"/>
      <c r="D132" s="24"/>
      <c r="E132" s="21"/>
      <c r="G132" s="22"/>
      <c r="H132" s="23"/>
      <c r="I132" s="23"/>
      <c r="J132" s="23"/>
      <c r="K132" s="25"/>
    </row>
    <row r="133" spans="2:11" s="20" customFormat="1">
      <c r="B133" s="24"/>
      <c r="C133" s="24"/>
      <c r="D133" s="24"/>
      <c r="E133" s="21"/>
      <c r="G133" s="22"/>
      <c r="H133" s="23"/>
      <c r="I133" s="23"/>
      <c r="J133" s="23"/>
      <c r="K133" s="25"/>
    </row>
    <row r="134" spans="2:11" s="20" customFormat="1">
      <c r="B134" s="24"/>
      <c r="C134" s="24"/>
      <c r="D134" s="24"/>
      <c r="E134" s="21"/>
      <c r="G134" s="22"/>
      <c r="H134" s="23"/>
      <c r="I134" s="23"/>
      <c r="J134" s="23"/>
      <c r="K134" s="25"/>
    </row>
    <row r="135" spans="2:11" s="20" customFormat="1">
      <c r="B135" s="24"/>
      <c r="C135" s="24"/>
      <c r="D135" s="24"/>
      <c r="E135" s="21"/>
      <c r="G135" s="22"/>
      <c r="H135" s="23"/>
      <c r="I135" s="23"/>
      <c r="J135" s="23"/>
      <c r="K135" s="25"/>
    </row>
    <row r="136" spans="2:11" s="20" customFormat="1">
      <c r="B136" s="24"/>
      <c r="C136" s="24"/>
      <c r="D136" s="24"/>
      <c r="E136" s="21"/>
      <c r="G136" s="22"/>
      <c r="H136" s="23"/>
      <c r="I136" s="23"/>
      <c r="J136" s="23"/>
      <c r="K136" s="25"/>
    </row>
    <row r="137" spans="2:11" s="20" customFormat="1">
      <c r="B137" s="24"/>
      <c r="C137" s="24"/>
      <c r="D137" s="24"/>
      <c r="E137" s="21"/>
      <c r="G137" s="22"/>
      <c r="H137" s="23"/>
      <c r="I137" s="23"/>
      <c r="J137" s="23"/>
      <c r="K137" s="25"/>
    </row>
    <row r="138" spans="2:11" s="20" customFormat="1">
      <c r="B138" s="24"/>
      <c r="C138" s="24"/>
      <c r="D138" s="24"/>
      <c r="E138" s="21"/>
      <c r="G138" s="22"/>
      <c r="H138" s="23"/>
      <c r="I138" s="23"/>
      <c r="J138" s="23"/>
      <c r="K138" s="25"/>
    </row>
    <row r="139" spans="2:11" s="20" customFormat="1">
      <c r="B139" s="24"/>
      <c r="C139" s="24"/>
      <c r="D139" s="24"/>
      <c r="E139" s="21"/>
      <c r="G139" s="22"/>
      <c r="H139" s="23"/>
      <c r="I139" s="23"/>
      <c r="J139" s="23"/>
      <c r="K139" s="25"/>
    </row>
    <row r="140" spans="2:11" s="20" customFormat="1">
      <c r="B140" s="24"/>
      <c r="C140" s="24"/>
      <c r="D140" s="24"/>
      <c r="E140" s="21"/>
      <c r="G140" s="22"/>
      <c r="H140" s="23"/>
      <c r="I140" s="23"/>
      <c r="J140" s="23"/>
      <c r="K140" s="25"/>
    </row>
    <row r="141" spans="2:11" s="20" customFormat="1">
      <c r="B141" s="24"/>
      <c r="C141" s="24"/>
      <c r="D141" s="24"/>
      <c r="E141" s="21"/>
      <c r="G141" s="22"/>
      <c r="H141" s="23"/>
      <c r="I141" s="23"/>
      <c r="J141" s="23"/>
      <c r="K141" s="25"/>
    </row>
    <row r="142" spans="2:11" s="20" customFormat="1">
      <c r="B142" s="24"/>
      <c r="C142" s="24"/>
      <c r="D142" s="24"/>
      <c r="E142" s="21"/>
      <c r="G142" s="22"/>
      <c r="H142" s="23"/>
      <c r="I142" s="23"/>
      <c r="J142" s="23"/>
      <c r="K142" s="25"/>
    </row>
    <row r="143" spans="2:11" s="20" customFormat="1">
      <c r="B143" s="24"/>
      <c r="C143" s="24"/>
      <c r="D143" s="24"/>
      <c r="E143" s="21"/>
      <c r="G143" s="22"/>
      <c r="H143" s="23"/>
      <c r="I143" s="23"/>
      <c r="J143" s="23"/>
      <c r="K143" s="25"/>
    </row>
    <row r="144" spans="2:11" s="20" customFormat="1">
      <c r="B144" s="24"/>
      <c r="C144" s="24"/>
      <c r="D144" s="24"/>
      <c r="E144" s="21"/>
      <c r="G144" s="22"/>
      <c r="H144" s="23"/>
      <c r="I144" s="23"/>
      <c r="J144" s="23"/>
      <c r="K144" s="25"/>
    </row>
    <row r="145" spans="2:11" s="20" customFormat="1">
      <c r="B145" s="24"/>
      <c r="C145" s="24"/>
      <c r="D145" s="24"/>
      <c r="E145" s="21"/>
      <c r="G145" s="22"/>
      <c r="H145" s="23"/>
      <c r="I145" s="23"/>
      <c r="J145" s="23"/>
      <c r="K145" s="25"/>
    </row>
    <row r="146" spans="2:11" s="20" customFormat="1">
      <c r="B146" s="24"/>
      <c r="C146" s="24"/>
      <c r="D146" s="24"/>
      <c r="E146" s="21"/>
      <c r="G146" s="22"/>
      <c r="H146" s="23"/>
      <c r="I146" s="23"/>
      <c r="J146" s="23"/>
      <c r="K146" s="25"/>
    </row>
    <row r="147" spans="2:11" s="20" customFormat="1">
      <c r="B147" s="24"/>
      <c r="C147" s="24"/>
      <c r="D147" s="24"/>
      <c r="E147" s="21"/>
      <c r="G147" s="22"/>
      <c r="H147" s="23"/>
      <c r="I147" s="23"/>
      <c r="J147" s="23"/>
      <c r="K147" s="25"/>
    </row>
    <row r="148" spans="2:11" s="20" customFormat="1">
      <c r="B148" s="24"/>
      <c r="C148" s="24"/>
      <c r="D148" s="24"/>
      <c r="E148" s="21"/>
      <c r="G148" s="22"/>
      <c r="H148" s="23"/>
      <c r="I148" s="23"/>
      <c r="J148" s="23"/>
      <c r="K148" s="25"/>
    </row>
    <row r="149" spans="2:11" s="20" customFormat="1">
      <c r="B149" s="24"/>
      <c r="C149" s="24"/>
      <c r="D149" s="24"/>
      <c r="E149" s="21"/>
      <c r="G149" s="22"/>
      <c r="H149" s="23"/>
      <c r="I149" s="23"/>
      <c r="J149" s="23"/>
      <c r="K149" s="25"/>
    </row>
    <row r="150" spans="2:11" s="20" customFormat="1">
      <c r="B150" s="24"/>
      <c r="C150" s="24"/>
      <c r="D150" s="24"/>
      <c r="E150" s="21"/>
      <c r="G150" s="22"/>
      <c r="H150" s="23"/>
      <c r="I150" s="23"/>
      <c r="J150" s="23"/>
      <c r="K150" s="25"/>
    </row>
    <row r="151" spans="2:11" s="20" customFormat="1">
      <c r="B151" s="24"/>
      <c r="C151" s="24"/>
      <c r="D151" s="24"/>
      <c r="E151" s="21"/>
      <c r="G151" s="22"/>
      <c r="H151" s="23"/>
      <c r="I151" s="23"/>
      <c r="J151" s="23"/>
      <c r="K151" s="25"/>
    </row>
    <row r="152" spans="2:11" s="20" customFormat="1">
      <c r="B152" s="24"/>
      <c r="C152" s="24"/>
      <c r="D152" s="24"/>
      <c r="E152" s="21"/>
      <c r="G152" s="22"/>
      <c r="H152" s="23"/>
      <c r="I152" s="23"/>
      <c r="J152" s="23"/>
      <c r="K152" s="25"/>
    </row>
    <row r="153" spans="2:11" s="20" customFormat="1">
      <c r="B153" s="24"/>
      <c r="C153" s="24"/>
      <c r="D153" s="24"/>
      <c r="E153" s="21"/>
      <c r="G153" s="22"/>
      <c r="H153" s="23"/>
      <c r="I153" s="23"/>
      <c r="J153" s="23"/>
      <c r="K153" s="25"/>
    </row>
    <row r="154" spans="2:11" s="20" customFormat="1">
      <c r="B154" s="24"/>
      <c r="C154" s="24"/>
      <c r="D154" s="24"/>
      <c r="E154" s="21"/>
      <c r="G154" s="22"/>
      <c r="H154" s="23"/>
      <c r="I154" s="23"/>
      <c r="J154" s="23"/>
      <c r="K154" s="25"/>
    </row>
    <row r="155" spans="2:11" s="20" customFormat="1">
      <c r="B155" s="24"/>
      <c r="C155" s="24"/>
      <c r="D155" s="24"/>
      <c r="E155" s="21"/>
      <c r="G155" s="22"/>
      <c r="H155" s="23"/>
      <c r="I155" s="23"/>
      <c r="J155" s="23"/>
      <c r="K155" s="25"/>
    </row>
    <row r="156" spans="2:11" s="20" customFormat="1">
      <c r="B156" s="24"/>
      <c r="C156" s="24"/>
      <c r="D156" s="24"/>
      <c r="E156" s="21"/>
      <c r="G156" s="22"/>
      <c r="H156" s="23"/>
      <c r="I156" s="23"/>
      <c r="J156" s="23"/>
      <c r="K156" s="25"/>
    </row>
    <row r="157" spans="2:11" s="20" customFormat="1">
      <c r="B157" s="24"/>
      <c r="C157" s="24"/>
      <c r="D157" s="24"/>
      <c r="E157" s="21"/>
      <c r="G157" s="22"/>
      <c r="H157" s="23"/>
      <c r="I157" s="23"/>
      <c r="J157" s="23"/>
      <c r="K157" s="25"/>
    </row>
    <row r="158" spans="2:11" s="20" customFormat="1">
      <c r="B158" s="24"/>
      <c r="C158" s="24"/>
      <c r="D158" s="24"/>
      <c r="E158" s="21"/>
      <c r="G158" s="22"/>
      <c r="H158" s="23"/>
      <c r="I158" s="23"/>
      <c r="J158" s="23"/>
      <c r="K158" s="25"/>
    </row>
    <row r="159" spans="2:11" s="20" customFormat="1">
      <c r="B159" s="24"/>
      <c r="C159" s="24"/>
      <c r="D159" s="24"/>
      <c r="E159" s="21"/>
      <c r="G159" s="22"/>
      <c r="H159" s="23"/>
      <c r="I159" s="23"/>
      <c r="J159" s="23"/>
      <c r="K159" s="25"/>
    </row>
    <row r="160" spans="2:11" s="20" customFormat="1">
      <c r="B160" s="24"/>
      <c r="C160" s="24"/>
      <c r="D160" s="24"/>
      <c r="E160" s="21"/>
      <c r="G160" s="22"/>
      <c r="H160" s="23"/>
      <c r="I160" s="23"/>
      <c r="J160" s="23"/>
      <c r="K160" s="25"/>
    </row>
    <row r="161" spans="2:11" s="20" customFormat="1">
      <c r="B161" s="24"/>
      <c r="C161" s="24"/>
      <c r="D161" s="24"/>
      <c r="E161" s="21"/>
      <c r="G161" s="22"/>
      <c r="H161" s="23"/>
      <c r="I161" s="23"/>
      <c r="J161" s="23"/>
      <c r="K161" s="25"/>
    </row>
    <row r="162" spans="2:11" s="20" customFormat="1">
      <c r="B162" s="24"/>
      <c r="C162" s="24"/>
      <c r="D162" s="24"/>
      <c r="E162" s="21"/>
      <c r="G162" s="22"/>
      <c r="H162" s="23"/>
      <c r="I162" s="23"/>
      <c r="J162" s="23"/>
      <c r="K162" s="25"/>
    </row>
    <row r="163" spans="2:11" s="20" customFormat="1">
      <c r="B163" s="24"/>
      <c r="C163" s="24"/>
      <c r="D163" s="24"/>
      <c r="E163" s="21"/>
      <c r="G163" s="22"/>
      <c r="H163" s="23"/>
      <c r="I163" s="23"/>
      <c r="J163" s="23"/>
      <c r="K163" s="25"/>
    </row>
    <row r="164" spans="2:11" s="20" customFormat="1">
      <c r="B164" s="24"/>
      <c r="C164" s="24"/>
      <c r="D164" s="24"/>
      <c r="E164" s="21"/>
      <c r="G164" s="22"/>
      <c r="H164" s="23"/>
      <c r="I164" s="23"/>
      <c r="J164" s="23"/>
      <c r="K164" s="25"/>
    </row>
    <row r="165" spans="2:11" s="20" customFormat="1">
      <c r="B165" s="24"/>
      <c r="C165" s="24"/>
      <c r="D165" s="24"/>
      <c r="E165" s="21"/>
      <c r="G165" s="22"/>
      <c r="H165" s="23"/>
      <c r="I165" s="23"/>
      <c r="J165" s="23"/>
      <c r="K165" s="25"/>
    </row>
    <row r="166" spans="2:11" s="20" customFormat="1">
      <c r="B166" s="24"/>
      <c r="C166" s="24"/>
      <c r="D166" s="24"/>
      <c r="E166" s="21"/>
      <c r="G166" s="22"/>
      <c r="H166" s="23"/>
      <c r="I166" s="23"/>
      <c r="J166" s="23"/>
      <c r="K166" s="25"/>
    </row>
    <row r="167" spans="2:11" s="20" customFormat="1">
      <c r="B167" s="24"/>
      <c r="C167" s="24"/>
      <c r="D167" s="24"/>
      <c r="E167" s="21"/>
      <c r="G167" s="22"/>
      <c r="H167" s="23"/>
      <c r="I167" s="23"/>
      <c r="J167" s="23"/>
      <c r="K167" s="25"/>
    </row>
    <row r="168" spans="2:11" s="20" customFormat="1">
      <c r="B168" s="24"/>
      <c r="C168" s="24"/>
      <c r="D168" s="24"/>
      <c r="E168" s="21"/>
      <c r="G168" s="22"/>
      <c r="H168" s="23"/>
      <c r="I168" s="23"/>
      <c r="J168" s="23"/>
      <c r="K168" s="25"/>
    </row>
    <row r="169" spans="2:11" s="20" customFormat="1">
      <c r="B169" s="24"/>
      <c r="C169" s="24"/>
      <c r="D169" s="24"/>
      <c r="E169" s="21"/>
      <c r="G169" s="22"/>
      <c r="H169" s="23"/>
      <c r="I169" s="23"/>
      <c r="J169" s="23"/>
      <c r="K169" s="25"/>
    </row>
    <row r="170" spans="2:11" s="20" customFormat="1">
      <c r="B170" s="24"/>
      <c r="C170" s="24"/>
      <c r="D170" s="24"/>
      <c r="E170" s="21"/>
      <c r="G170" s="22"/>
      <c r="H170" s="23"/>
      <c r="I170" s="23"/>
      <c r="J170" s="23"/>
      <c r="K170" s="25"/>
    </row>
    <row r="171" spans="2:11" s="20" customFormat="1">
      <c r="B171" s="24"/>
      <c r="C171" s="24"/>
      <c r="D171" s="24"/>
      <c r="E171" s="21"/>
      <c r="G171" s="22"/>
      <c r="H171" s="23"/>
      <c r="I171" s="23"/>
      <c r="J171" s="23"/>
      <c r="K171" s="25"/>
    </row>
    <row r="172" spans="2:11" s="20" customFormat="1">
      <c r="B172" s="24"/>
      <c r="C172" s="24"/>
      <c r="D172" s="24"/>
      <c r="E172" s="21"/>
      <c r="G172" s="22"/>
      <c r="H172" s="23"/>
      <c r="I172" s="23"/>
      <c r="J172" s="23"/>
      <c r="K172" s="25"/>
    </row>
    <row r="173" spans="2:11" s="20" customFormat="1">
      <c r="B173" s="24"/>
      <c r="C173" s="24"/>
      <c r="D173" s="24"/>
      <c r="E173" s="21"/>
      <c r="G173" s="22"/>
      <c r="H173" s="23"/>
      <c r="I173" s="23"/>
      <c r="J173" s="23"/>
      <c r="K173" s="25"/>
    </row>
    <row r="174" spans="2:11" s="20" customFormat="1">
      <c r="B174" s="24"/>
      <c r="C174" s="24"/>
      <c r="D174" s="24"/>
      <c r="E174" s="21"/>
      <c r="G174" s="22"/>
      <c r="H174" s="23"/>
      <c r="I174" s="23"/>
      <c r="J174" s="23"/>
      <c r="K174" s="25"/>
    </row>
    <row r="175" spans="2:11" s="20" customFormat="1">
      <c r="B175" s="24"/>
      <c r="C175" s="24"/>
      <c r="D175" s="24"/>
      <c r="E175" s="21"/>
      <c r="G175" s="22"/>
      <c r="H175" s="23"/>
      <c r="I175" s="23"/>
      <c r="J175" s="23"/>
      <c r="K175" s="25"/>
    </row>
    <row r="176" spans="2:11" s="27" customFormat="1">
      <c r="B176" s="24"/>
      <c r="C176" s="24"/>
      <c r="D176" s="24"/>
      <c r="E176" s="21"/>
      <c r="F176" s="20"/>
      <c r="G176" s="22"/>
      <c r="H176" s="23"/>
      <c r="I176" s="23"/>
      <c r="J176" s="23"/>
      <c r="K176" s="25"/>
    </row>
    <row r="177" spans="2:11" s="27" customFormat="1">
      <c r="B177" s="24"/>
      <c r="C177" s="24"/>
      <c r="D177" s="24"/>
      <c r="E177" s="21"/>
      <c r="F177" s="20"/>
      <c r="G177" s="22"/>
      <c r="H177" s="23"/>
      <c r="I177" s="23"/>
      <c r="J177" s="23"/>
      <c r="K177" s="25"/>
    </row>
    <row r="178" spans="2:11" s="27" customFormat="1">
      <c r="B178" s="24"/>
      <c r="C178" s="24"/>
      <c r="D178" s="24"/>
      <c r="E178" s="21"/>
      <c r="F178" s="20"/>
      <c r="G178" s="22"/>
      <c r="H178" s="23"/>
      <c r="I178" s="23"/>
      <c r="J178" s="23"/>
      <c r="K178" s="25"/>
    </row>
    <row r="179" spans="2:11" s="27" customFormat="1">
      <c r="B179" s="24"/>
      <c r="C179" s="24"/>
      <c r="D179" s="24"/>
      <c r="E179" s="21"/>
      <c r="F179" s="20"/>
      <c r="G179" s="22"/>
      <c r="H179" s="23"/>
      <c r="I179" s="23"/>
      <c r="J179" s="23"/>
      <c r="K179" s="25"/>
    </row>
    <row r="180" spans="2:11" s="27" customFormat="1">
      <c r="B180" s="24"/>
      <c r="C180" s="24"/>
      <c r="D180" s="24"/>
      <c r="E180" s="21"/>
      <c r="F180" s="20"/>
      <c r="G180" s="22"/>
      <c r="H180" s="23"/>
      <c r="I180" s="23"/>
      <c r="J180" s="23"/>
      <c r="K180" s="25"/>
    </row>
    <row r="181" spans="2:11" s="27" customFormat="1">
      <c r="B181" s="24"/>
      <c r="C181" s="24"/>
      <c r="D181" s="24"/>
      <c r="E181" s="21"/>
      <c r="F181" s="20"/>
      <c r="G181" s="22"/>
      <c r="H181" s="23"/>
      <c r="I181" s="23"/>
      <c r="J181" s="23"/>
      <c r="K181" s="25"/>
    </row>
    <row r="182" spans="2:11" s="27" customFormat="1">
      <c r="B182" s="24"/>
      <c r="C182" s="24"/>
      <c r="D182" s="24"/>
      <c r="E182" s="21"/>
      <c r="F182" s="20"/>
      <c r="G182" s="22"/>
      <c r="H182" s="23"/>
      <c r="I182" s="23"/>
      <c r="J182" s="23"/>
      <c r="K182" s="25"/>
    </row>
    <row r="183" spans="2:11" s="27" customFormat="1">
      <c r="B183" s="24"/>
      <c r="C183" s="24"/>
      <c r="D183" s="24"/>
      <c r="E183" s="21"/>
      <c r="F183" s="20"/>
      <c r="G183" s="22"/>
      <c r="H183" s="23"/>
      <c r="I183" s="23"/>
      <c r="J183" s="23"/>
      <c r="K183" s="25"/>
    </row>
    <row r="184" spans="2:11" s="27" customFormat="1">
      <c r="B184" s="24"/>
      <c r="C184" s="24"/>
      <c r="D184" s="24"/>
      <c r="E184" s="21"/>
      <c r="F184" s="20"/>
      <c r="G184" s="22"/>
      <c r="H184" s="23"/>
      <c r="I184" s="23"/>
      <c r="J184" s="23"/>
      <c r="K184" s="25"/>
    </row>
    <row r="185" spans="2:11" s="27" customFormat="1">
      <c r="B185" s="24"/>
      <c r="C185" s="24"/>
      <c r="D185" s="24"/>
      <c r="E185" s="21"/>
      <c r="F185" s="20"/>
      <c r="G185" s="22"/>
      <c r="H185" s="23"/>
      <c r="I185" s="23"/>
      <c r="J185" s="23"/>
      <c r="K185" s="25"/>
    </row>
    <row r="186" spans="2:11" s="27" customFormat="1">
      <c r="B186" s="24"/>
      <c r="C186" s="24"/>
      <c r="D186" s="24"/>
      <c r="E186" s="21"/>
      <c r="F186" s="20"/>
      <c r="G186" s="22"/>
      <c r="H186" s="23"/>
      <c r="I186" s="23"/>
      <c r="J186" s="23"/>
      <c r="K186" s="25"/>
    </row>
    <row r="187" spans="2:11" s="27" customFormat="1">
      <c r="B187" s="24"/>
      <c r="C187" s="24"/>
      <c r="D187" s="24"/>
      <c r="E187" s="21"/>
      <c r="F187" s="20"/>
      <c r="G187" s="22"/>
      <c r="H187" s="23"/>
      <c r="I187" s="23"/>
      <c r="J187" s="23"/>
      <c r="K187" s="25"/>
    </row>
    <row r="188" spans="2:11" s="27" customFormat="1">
      <c r="B188" s="24"/>
      <c r="C188" s="24"/>
      <c r="D188" s="24"/>
      <c r="E188" s="21"/>
      <c r="F188" s="20"/>
      <c r="G188" s="22"/>
      <c r="H188" s="23"/>
      <c r="I188" s="23"/>
      <c r="J188" s="23"/>
      <c r="K188" s="25"/>
    </row>
    <row r="189" spans="2:11" s="27" customFormat="1">
      <c r="B189" s="24"/>
      <c r="C189" s="24"/>
      <c r="D189" s="24"/>
      <c r="E189" s="21"/>
      <c r="F189" s="20"/>
      <c r="G189" s="22"/>
      <c r="H189" s="23"/>
      <c r="I189" s="23"/>
      <c r="J189" s="23"/>
      <c r="K189" s="25"/>
    </row>
    <row r="190" spans="2:11" s="27" customFormat="1">
      <c r="B190" s="24"/>
      <c r="C190" s="24"/>
      <c r="D190" s="24"/>
      <c r="E190" s="21"/>
      <c r="F190" s="20"/>
      <c r="G190" s="22"/>
      <c r="H190" s="23"/>
      <c r="I190" s="23"/>
      <c r="J190" s="23"/>
      <c r="K190" s="25"/>
    </row>
    <row r="191" spans="2:11" s="27" customFormat="1">
      <c r="B191" s="24"/>
      <c r="C191" s="24"/>
      <c r="D191" s="24"/>
      <c r="E191" s="21"/>
      <c r="F191" s="20"/>
      <c r="G191" s="22"/>
      <c r="H191" s="23"/>
      <c r="I191" s="23"/>
      <c r="J191" s="23"/>
      <c r="K191" s="25"/>
    </row>
    <row r="192" spans="2:11" s="27" customFormat="1">
      <c r="B192" s="24"/>
      <c r="C192" s="24"/>
      <c r="D192" s="24"/>
      <c r="E192" s="21"/>
      <c r="F192" s="20"/>
      <c r="G192" s="22"/>
      <c r="H192" s="23"/>
      <c r="I192" s="23"/>
      <c r="J192" s="23"/>
      <c r="K192" s="25"/>
    </row>
    <row r="193" spans="2:11" s="27" customFormat="1">
      <c r="B193" s="24"/>
      <c r="C193" s="24"/>
      <c r="D193" s="24"/>
      <c r="E193" s="21"/>
      <c r="F193" s="20"/>
      <c r="G193" s="22"/>
      <c r="H193" s="23"/>
      <c r="I193" s="23"/>
      <c r="J193" s="23"/>
      <c r="K193" s="25"/>
    </row>
    <row r="194" spans="2:11" s="27" customFormat="1">
      <c r="B194" s="24"/>
      <c r="C194" s="24"/>
      <c r="D194" s="24"/>
      <c r="E194" s="21"/>
      <c r="F194" s="20"/>
      <c r="G194" s="22"/>
      <c r="H194" s="23"/>
      <c r="I194" s="23"/>
      <c r="J194" s="23"/>
      <c r="K194" s="25"/>
    </row>
    <row r="195" spans="2:11" s="27" customFormat="1">
      <c r="B195" s="24"/>
      <c r="C195" s="24"/>
      <c r="D195" s="24"/>
      <c r="E195" s="21"/>
      <c r="F195" s="20"/>
      <c r="G195" s="22"/>
      <c r="H195" s="23"/>
      <c r="I195" s="23"/>
      <c r="J195" s="23"/>
      <c r="K195" s="25"/>
    </row>
    <row r="196" spans="2:11" s="27" customFormat="1">
      <c r="B196" s="24"/>
      <c r="C196" s="24"/>
      <c r="D196" s="24"/>
      <c r="E196" s="21"/>
      <c r="F196" s="20"/>
      <c r="G196" s="22"/>
      <c r="H196" s="23"/>
      <c r="I196" s="23"/>
      <c r="J196" s="23"/>
      <c r="K196" s="25"/>
    </row>
    <row r="197" spans="2:11" s="27" customFormat="1">
      <c r="B197" s="24"/>
      <c r="C197" s="24"/>
      <c r="D197" s="24"/>
      <c r="E197" s="21"/>
      <c r="F197" s="20"/>
      <c r="G197" s="22"/>
      <c r="H197" s="23"/>
      <c r="I197" s="23"/>
      <c r="J197" s="23"/>
      <c r="K197" s="25"/>
    </row>
    <row r="198" spans="2:11" s="27" customFormat="1">
      <c r="B198" s="24"/>
      <c r="C198" s="24"/>
      <c r="D198" s="24"/>
      <c r="E198" s="21"/>
      <c r="F198" s="20"/>
      <c r="G198" s="22"/>
      <c r="H198" s="23"/>
      <c r="I198" s="23"/>
      <c r="J198" s="23"/>
      <c r="K198" s="25"/>
    </row>
    <row r="199" spans="2:11" s="27" customFormat="1">
      <c r="B199" s="24"/>
      <c r="C199" s="24"/>
      <c r="D199" s="24"/>
      <c r="E199" s="21"/>
      <c r="F199" s="20"/>
      <c r="G199" s="22"/>
      <c r="H199" s="23"/>
      <c r="I199" s="23"/>
      <c r="J199" s="23"/>
      <c r="K199" s="25"/>
    </row>
    <row r="200" spans="2:11" s="27" customFormat="1">
      <c r="B200" s="24"/>
      <c r="C200" s="24"/>
      <c r="D200" s="24"/>
      <c r="E200" s="21"/>
      <c r="F200" s="20"/>
      <c r="G200" s="22"/>
      <c r="H200" s="23"/>
      <c r="I200" s="23"/>
      <c r="J200" s="23"/>
      <c r="K200" s="25"/>
    </row>
    <row r="201" spans="2:11" s="27" customFormat="1">
      <c r="B201" s="24"/>
      <c r="C201" s="24"/>
      <c r="D201" s="24"/>
      <c r="E201" s="21"/>
      <c r="F201" s="20"/>
      <c r="G201" s="22"/>
      <c r="H201" s="23"/>
      <c r="I201" s="23"/>
      <c r="J201" s="23"/>
      <c r="K201" s="25"/>
    </row>
    <row r="202" spans="2:11" s="27" customFormat="1">
      <c r="B202" s="24"/>
      <c r="C202" s="24"/>
      <c r="D202" s="24"/>
      <c r="E202" s="21"/>
      <c r="F202" s="20"/>
      <c r="G202" s="22"/>
      <c r="H202" s="23"/>
      <c r="I202" s="23"/>
      <c r="J202" s="23"/>
      <c r="K202" s="25"/>
    </row>
    <row r="203" spans="2:11" s="27" customFormat="1">
      <c r="B203" s="24"/>
      <c r="C203" s="24"/>
      <c r="D203" s="24"/>
      <c r="E203" s="21"/>
      <c r="F203" s="20"/>
      <c r="G203" s="22"/>
      <c r="H203" s="23"/>
      <c r="I203" s="23"/>
      <c r="J203" s="23"/>
      <c r="K203" s="25"/>
    </row>
    <row r="204" spans="2:11" s="27" customFormat="1">
      <c r="B204" s="24"/>
      <c r="C204" s="24"/>
      <c r="D204" s="24"/>
      <c r="E204" s="21"/>
      <c r="F204" s="20"/>
      <c r="G204" s="22"/>
      <c r="H204" s="23"/>
      <c r="I204" s="23"/>
      <c r="J204" s="23"/>
      <c r="K204" s="25"/>
    </row>
    <row r="205" spans="2:11" s="27" customFormat="1">
      <c r="B205" s="24"/>
      <c r="C205" s="24"/>
      <c r="D205" s="24"/>
      <c r="E205" s="21"/>
      <c r="F205" s="20"/>
      <c r="G205" s="22"/>
      <c r="H205" s="23"/>
      <c r="I205" s="23"/>
      <c r="J205" s="23"/>
      <c r="K205" s="25"/>
    </row>
    <row r="206" spans="2:11" s="27" customFormat="1">
      <c r="B206" s="24"/>
      <c r="C206" s="24"/>
      <c r="D206" s="24"/>
      <c r="E206" s="21"/>
      <c r="F206" s="20"/>
      <c r="G206" s="22"/>
      <c r="H206" s="23"/>
      <c r="I206" s="23"/>
      <c r="J206" s="23"/>
      <c r="K206" s="25"/>
    </row>
    <row r="207" spans="2:11" s="27" customFormat="1">
      <c r="B207" s="24"/>
      <c r="C207" s="24"/>
      <c r="D207" s="24"/>
      <c r="E207" s="21"/>
      <c r="F207" s="20"/>
      <c r="G207" s="22"/>
      <c r="H207" s="23"/>
      <c r="I207" s="23"/>
      <c r="J207" s="23"/>
      <c r="K207" s="25"/>
    </row>
    <row r="208" spans="2:11" s="27" customFormat="1">
      <c r="B208" s="24"/>
      <c r="C208" s="24"/>
      <c r="D208" s="24"/>
      <c r="E208" s="21"/>
      <c r="F208" s="20"/>
      <c r="G208" s="22"/>
      <c r="H208" s="23"/>
      <c r="I208" s="23"/>
      <c r="J208" s="23"/>
      <c r="K208" s="25"/>
    </row>
    <row r="209" spans="2:11" s="27" customFormat="1">
      <c r="B209" s="24"/>
      <c r="C209" s="24"/>
      <c r="D209" s="24"/>
      <c r="E209" s="21"/>
      <c r="F209" s="20"/>
      <c r="G209" s="22"/>
      <c r="H209" s="23"/>
      <c r="I209" s="23"/>
      <c r="J209" s="23"/>
      <c r="K209" s="25"/>
    </row>
    <row r="210" spans="2:11" s="27" customFormat="1">
      <c r="B210" s="24"/>
      <c r="C210" s="24"/>
      <c r="D210" s="24"/>
      <c r="E210" s="21"/>
      <c r="F210" s="20"/>
      <c r="G210" s="22"/>
      <c r="H210" s="23"/>
      <c r="I210" s="23"/>
      <c r="J210" s="23"/>
      <c r="K210" s="25"/>
    </row>
    <row r="211" spans="2:11" s="27" customFormat="1">
      <c r="B211" s="24"/>
      <c r="C211" s="24"/>
      <c r="D211" s="24"/>
      <c r="E211" s="21"/>
      <c r="F211" s="20"/>
      <c r="G211" s="22"/>
      <c r="H211" s="23"/>
      <c r="I211" s="23"/>
      <c r="J211" s="23"/>
      <c r="K211" s="25"/>
    </row>
    <row r="212" spans="2:11" s="27" customFormat="1">
      <c r="B212" s="24"/>
      <c r="C212" s="24"/>
      <c r="D212" s="24"/>
      <c r="E212" s="21"/>
      <c r="F212" s="20"/>
      <c r="G212" s="22"/>
      <c r="H212" s="23"/>
      <c r="I212" s="23"/>
      <c r="J212" s="23"/>
      <c r="K212" s="25"/>
    </row>
    <row r="213" spans="2:11" s="27" customFormat="1">
      <c r="B213" s="24"/>
      <c r="C213" s="24"/>
      <c r="D213" s="24"/>
      <c r="E213" s="21"/>
      <c r="F213" s="20"/>
      <c r="G213" s="22"/>
      <c r="H213" s="23"/>
      <c r="I213" s="23"/>
      <c r="J213" s="23"/>
      <c r="K213" s="25"/>
    </row>
    <row r="214" spans="2:11" s="27" customFormat="1">
      <c r="B214" s="24"/>
      <c r="C214" s="24"/>
      <c r="D214" s="24"/>
      <c r="E214" s="21"/>
      <c r="F214" s="20"/>
      <c r="G214" s="22"/>
      <c r="H214" s="23"/>
      <c r="I214" s="23"/>
      <c r="J214" s="23"/>
      <c r="K214" s="25"/>
    </row>
    <row r="215" spans="2:11" s="27" customFormat="1">
      <c r="B215" s="24"/>
      <c r="C215" s="24"/>
      <c r="D215" s="24"/>
      <c r="E215" s="21"/>
      <c r="F215" s="20"/>
      <c r="G215" s="22"/>
      <c r="H215" s="23"/>
      <c r="I215" s="23"/>
      <c r="J215" s="23"/>
      <c r="K215" s="25"/>
    </row>
    <row r="216" spans="2:11" s="27" customFormat="1">
      <c r="B216" s="24"/>
      <c r="C216" s="24"/>
      <c r="D216" s="24"/>
      <c r="E216" s="21"/>
      <c r="F216" s="20"/>
      <c r="G216" s="22"/>
      <c r="H216" s="23"/>
      <c r="I216" s="23"/>
      <c r="J216" s="23"/>
      <c r="K216" s="25"/>
    </row>
    <row r="217" spans="2:11" s="27" customFormat="1">
      <c r="B217" s="24"/>
      <c r="C217" s="24"/>
      <c r="D217" s="24"/>
      <c r="E217" s="21"/>
      <c r="F217" s="20"/>
      <c r="G217" s="22"/>
      <c r="H217" s="23"/>
      <c r="I217" s="23"/>
      <c r="J217" s="23"/>
      <c r="K217" s="25"/>
    </row>
    <row r="218" spans="2:11" s="27" customFormat="1">
      <c r="B218" s="24"/>
      <c r="C218" s="24"/>
      <c r="D218" s="24"/>
      <c r="E218" s="21"/>
      <c r="F218" s="20"/>
      <c r="G218" s="22"/>
      <c r="H218" s="23"/>
      <c r="I218" s="23"/>
      <c r="J218" s="23"/>
      <c r="K218" s="25"/>
    </row>
    <row r="219" spans="2:11" s="27" customFormat="1">
      <c r="B219" s="24"/>
      <c r="C219" s="24"/>
      <c r="D219" s="24"/>
      <c r="E219" s="21"/>
      <c r="F219" s="20"/>
      <c r="G219" s="22"/>
      <c r="H219" s="23"/>
      <c r="I219" s="23"/>
      <c r="J219" s="23"/>
      <c r="K219" s="25"/>
    </row>
    <row r="220" spans="2:11" s="27" customFormat="1">
      <c r="B220" s="24"/>
      <c r="C220" s="24"/>
      <c r="D220" s="24"/>
      <c r="E220" s="21"/>
      <c r="F220" s="20"/>
      <c r="G220" s="22"/>
      <c r="H220" s="23"/>
      <c r="I220" s="23"/>
      <c r="J220" s="23"/>
      <c r="K220" s="25"/>
    </row>
    <row r="221" spans="2:11" s="27" customFormat="1">
      <c r="B221" s="24"/>
      <c r="C221" s="24"/>
      <c r="D221" s="24"/>
      <c r="E221" s="21"/>
      <c r="F221" s="20"/>
      <c r="G221" s="22"/>
      <c r="H221" s="23"/>
      <c r="I221" s="23"/>
      <c r="J221" s="23"/>
      <c r="K221" s="25"/>
    </row>
    <row r="222" spans="2:11" s="27" customFormat="1">
      <c r="B222" s="24"/>
      <c r="C222" s="24"/>
      <c r="D222" s="24"/>
      <c r="E222" s="21"/>
      <c r="F222" s="20"/>
      <c r="G222" s="22"/>
      <c r="H222" s="23"/>
      <c r="I222" s="23"/>
      <c r="J222" s="23"/>
      <c r="K222" s="25"/>
    </row>
    <row r="223" spans="2:11" s="27" customFormat="1">
      <c r="B223" s="24"/>
      <c r="C223" s="24"/>
      <c r="D223" s="24"/>
      <c r="E223" s="21"/>
      <c r="F223" s="20"/>
      <c r="G223" s="22"/>
      <c r="H223" s="23"/>
      <c r="I223" s="23"/>
      <c r="J223" s="23"/>
      <c r="K223" s="25"/>
    </row>
    <row r="224" spans="2:11" s="27" customFormat="1">
      <c r="B224" s="24"/>
      <c r="C224" s="24"/>
      <c r="D224" s="24"/>
      <c r="E224" s="21"/>
      <c r="F224" s="20"/>
      <c r="G224" s="22"/>
      <c r="H224" s="23"/>
      <c r="I224" s="23"/>
      <c r="J224" s="23"/>
      <c r="K224" s="25"/>
    </row>
    <row r="225" spans="2:11" s="27" customFormat="1">
      <c r="B225" s="24"/>
      <c r="C225" s="24"/>
      <c r="D225" s="24"/>
      <c r="E225" s="21"/>
      <c r="F225" s="20"/>
      <c r="G225" s="22"/>
      <c r="H225" s="23"/>
      <c r="I225" s="23"/>
      <c r="J225" s="23"/>
      <c r="K225" s="25"/>
    </row>
    <row r="226" spans="2:11" s="27" customFormat="1">
      <c r="B226" s="24"/>
      <c r="C226" s="24"/>
      <c r="D226" s="24"/>
      <c r="E226" s="21"/>
      <c r="F226" s="20"/>
      <c r="G226" s="22"/>
      <c r="H226" s="23"/>
      <c r="I226" s="23"/>
      <c r="J226" s="23"/>
      <c r="K226" s="25"/>
    </row>
    <row r="227" spans="2:11" s="27" customFormat="1">
      <c r="B227" s="24"/>
      <c r="C227" s="24"/>
      <c r="D227" s="24"/>
      <c r="E227" s="21"/>
      <c r="F227" s="20"/>
      <c r="G227" s="22"/>
      <c r="H227" s="23"/>
      <c r="I227" s="23"/>
      <c r="J227" s="23"/>
      <c r="K227" s="25"/>
    </row>
    <row r="228" spans="2:11" s="27" customFormat="1">
      <c r="B228" s="24"/>
      <c r="C228" s="24"/>
      <c r="D228" s="24"/>
      <c r="E228" s="21"/>
      <c r="F228" s="20"/>
      <c r="G228" s="22"/>
      <c r="H228" s="23"/>
      <c r="I228" s="23"/>
      <c r="J228" s="23"/>
      <c r="K228" s="25"/>
    </row>
    <row r="229" spans="2:11" s="27" customFormat="1">
      <c r="B229" s="24"/>
      <c r="C229" s="24"/>
      <c r="D229" s="24"/>
      <c r="E229" s="21"/>
      <c r="F229" s="20"/>
      <c r="G229" s="22"/>
      <c r="H229" s="23"/>
      <c r="I229" s="23"/>
      <c r="J229" s="23"/>
      <c r="K229" s="25"/>
    </row>
    <row r="230" spans="2:11" s="27" customFormat="1">
      <c r="B230" s="24"/>
      <c r="C230" s="24"/>
      <c r="D230" s="24"/>
      <c r="E230" s="21"/>
      <c r="F230" s="20"/>
      <c r="G230" s="22"/>
      <c r="H230" s="23"/>
      <c r="I230" s="23"/>
      <c r="J230" s="23"/>
      <c r="K230" s="25"/>
    </row>
    <row r="231" spans="2:11" s="27" customFormat="1">
      <c r="B231" s="24"/>
      <c r="C231" s="24"/>
      <c r="D231" s="24"/>
      <c r="E231" s="21"/>
      <c r="F231" s="20"/>
      <c r="G231" s="22"/>
      <c r="H231" s="23"/>
      <c r="I231" s="23"/>
      <c r="J231" s="23"/>
      <c r="K231" s="25"/>
    </row>
    <row r="232" spans="2:11" s="27" customFormat="1">
      <c r="B232" s="24"/>
      <c r="C232" s="24"/>
      <c r="D232" s="24"/>
      <c r="E232" s="21"/>
      <c r="F232" s="20"/>
      <c r="G232" s="22"/>
      <c r="H232" s="23"/>
      <c r="I232" s="23"/>
      <c r="J232" s="23"/>
      <c r="K232" s="25"/>
    </row>
    <row r="233" spans="2:11" s="27" customFormat="1">
      <c r="B233" s="24"/>
      <c r="C233" s="24"/>
      <c r="D233" s="24"/>
      <c r="E233" s="21"/>
      <c r="F233" s="20"/>
      <c r="G233" s="22"/>
      <c r="H233" s="23"/>
      <c r="I233" s="23"/>
      <c r="J233" s="23"/>
      <c r="K233" s="25"/>
    </row>
    <row r="234" spans="2:11" s="27" customFormat="1">
      <c r="B234" s="24"/>
      <c r="C234" s="24"/>
      <c r="D234" s="24"/>
      <c r="E234" s="21"/>
      <c r="F234" s="20"/>
      <c r="G234" s="22"/>
      <c r="H234" s="23"/>
      <c r="I234" s="23"/>
      <c r="J234" s="23"/>
      <c r="K234" s="25"/>
    </row>
    <row r="235" spans="2:11" s="27" customFormat="1">
      <c r="B235" s="24"/>
      <c r="C235" s="24"/>
      <c r="D235" s="24"/>
      <c r="E235" s="21"/>
      <c r="F235" s="20"/>
      <c r="G235" s="22"/>
      <c r="H235" s="23"/>
      <c r="I235" s="23"/>
      <c r="J235" s="23"/>
      <c r="K235" s="25"/>
    </row>
    <row r="236" spans="2:11" s="27" customFormat="1">
      <c r="B236" s="24"/>
      <c r="C236" s="24"/>
      <c r="D236" s="24"/>
      <c r="E236" s="21"/>
      <c r="F236" s="20"/>
      <c r="G236" s="22"/>
      <c r="H236" s="23"/>
      <c r="I236" s="23"/>
      <c r="J236" s="23"/>
      <c r="K236" s="25"/>
    </row>
    <row r="237" spans="2:11" s="27" customFormat="1">
      <c r="B237" s="24"/>
      <c r="C237" s="24"/>
      <c r="D237" s="24"/>
      <c r="E237" s="21"/>
      <c r="F237" s="20"/>
      <c r="G237" s="22"/>
      <c r="H237" s="23"/>
      <c r="I237" s="23"/>
      <c r="J237" s="23"/>
      <c r="K237" s="25"/>
    </row>
    <row r="238" spans="2:11" s="27" customFormat="1">
      <c r="B238" s="24"/>
      <c r="C238" s="24"/>
      <c r="D238" s="24"/>
      <c r="E238" s="21"/>
      <c r="F238" s="20"/>
      <c r="G238" s="22"/>
      <c r="H238" s="23"/>
      <c r="I238" s="23"/>
      <c r="J238" s="23"/>
      <c r="K238" s="25"/>
    </row>
    <row r="239" spans="2:11" s="27" customFormat="1">
      <c r="B239" s="24"/>
      <c r="C239" s="24"/>
      <c r="D239" s="24"/>
      <c r="E239" s="21"/>
      <c r="F239" s="20"/>
      <c r="G239" s="22"/>
      <c r="H239" s="23"/>
      <c r="I239" s="23"/>
      <c r="J239" s="23"/>
      <c r="K239" s="25"/>
    </row>
    <row r="240" spans="2:11" s="27" customFormat="1">
      <c r="B240" s="24"/>
      <c r="C240" s="24"/>
      <c r="D240" s="24"/>
      <c r="E240" s="21"/>
      <c r="F240" s="20"/>
      <c r="G240" s="22"/>
      <c r="H240" s="23"/>
      <c r="I240" s="23"/>
      <c r="J240" s="23"/>
      <c r="K240" s="25"/>
    </row>
    <row r="241" spans="2:11" s="27" customFormat="1">
      <c r="B241" s="24"/>
      <c r="C241" s="24"/>
      <c r="D241" s="24"/>
      <c r="E241" s="21"/>
      <c r="F241" s="20"/>
      <c r="G241" s="22"/>
      <c r="H241" s="23"/>
      <c r="I241" s="23"/>
      <c r="J241" s="23"/>
      <c r="K241" s="25"/>
    </row>
    <row r="242" spans="2:11" s="27" customFormat="1">
      <c r="B242" s="24"/>
      <c r="C242" s="24"/>
      <c r="D242" s="24"/>
      <c r="E242" s="21"/>
      <c r="F242" s="20"/>
      <c r="G242" s="22"/>
      <c r="H242" s="23"/>
      <c r="I242" s="23"/>
      <c r="J242" s="23"/>
      <c r="K242" s="25"/>
    </row>
    <row r="243" spans="2:11" s="27" customFormat="1">
      <c r="B243" s="24"/>
      <c r="C243" s="24"/>
      <c r="D243" s="24"/>
      <c r="E243" s="21"/>
      <c r="F243" s="20"/>
      <c r="G243" s="22"/>
      <c r="H243" s="23"/>
      <c r="I243" s="23"/>
      <c r="J243" s="23"/>
      <c r="K243" s="25"/>
    </row>
    <row r="244" spans="2:11" s="27" customFormat="1">
      <c r="B244" s="24"/>
      <c r="C244" s="24"/>
      <c r="D244" s="24"/>
      <c r="E244" s="21"/>
      <c r="F244" s="20"/>
      <c r="G244" s="22"/>
      <c r="H244" s="23"/>
      <c r="I244" s="23"/>
      <c r="J244" s="23"/>
      <c r="K244" s="25"/>
    </row>
    <row r="245" spans="2:11" s="27" customFormat="1">
      <c r="B245" s="24"/>
      <c r="C245" s="24"/>
      <c r="D245" s="24"/>
      <c r="E245" s="21"/>
      <c r="F245" s="20"/>
      <c r="G245" s="22"/>
      <c r="H245" s="23"/>
      <c r="I245" s="23"/>
      <c r="J245" s="23"/>
      <c r="K245" s="25"/>
    </row>
    <row r="246" spans="2:11" s="27" customFormat="1">
      <c r="B246" s="24"/>
      <c r="C246" s="24"/>
      <c r="D246" s="28"/>
      <c r="E246" s="29"/>
      <c r="G246" s="30"/>
      <c r="H246" s="23"/>
      <c r="I246" s="23"/>
      <c r="J246" s="23"/>
      <c r="K246" s="25"/>
    </row>
    <row r="247" spans="2:11" s="27" customFormat="1">
      <c r="B247" s="24"/>
      <c r="C247" s="24"/>
      <c r="D247" s="28"/>
      <c r="E247" s="29"/>
      <c r="G247" s="30"/>
      <c r="H247" s="23"/>
      <c r="I247" s="23"/>
      <c r="J247" s="23"/>
      <c r="K247" s="25"/>
    </row>
    <row r="248" spans="2:11" s="27" customFormat="1">
      <c r="B248" s="24"/>
      <c r="C248" s="24"/>
      <c r="D248" s="28"/>
      <c r="E248" s="29"/>
      <c r="G248" s="30"/>
      <c r="H248" s="23"/>
      <c r="I248" s="23"/>
      <c r="J248" s="23"/>
      <c r="K248" s="25"/>
    </row>
    <row r="249" spans="2:11" s="27" customFormat="1">
      <c r="B249" s="24"/>
      <c r="C249" s="24"/>
      <c r="D249" s="28"/>
      <c r="E249" s="29"/>
      <c r="G249" s="30"/>
      <c r="H249" s="23"/>
      <c r="I249" s="23"/>
      <c r="J249" s="23"/>
      <c r="K249" s="25"/>
    </row>
    <row r="250" spans="2:11" s="27" customFormat="1">
      <c r="B250" s="28"/>
      <c r="C250" s="28"/>
      <c r="D250" s="28"/>
      <c r="E250" s="29"/>
      <c r="G250" s="30"/>
      <c r="H250" s="23"/>
      <c r="I250" s="23"/>
      <c r="J250" s="23"/>
      <c r="K250" s="25"/>
    </row>
    <row r="251" spans="2:11" s="27" customFormat="1">
      <c r="B251" s="28"/>
      <c r="C251" s="28"/>
      <c r="D251" s="28"/>
      <c r="E251" s="29"/>
      <c r="G251" s="30"/>
      <c r="H251" s="23"/>
      <c r="I251" s="23"/>
      <c r="J251" s="23"/>
      <c r="K251" s="25"/>
    </row>
    <row r="252" spans="2:11" s="27" customFormat="1">
      <c r="B252" s="28"/>
      <c r="C252" s="28"/>
      <c r="D252" s="28"/>
      <c r="E252" s="29"/>
      <c r="G252" s="30"/>
      <c r="H252" s="23"/>
      <c r="I252" s="23"/>
      <c r="J252" s="23"/>
      <c r="K252" s="25"/>
    </row>
    <row r="253" spans="2:11" s="27" customFormat="1">
      <c r="B253" s="28"/>
      <c r="C253" s="28"/>
      <c r="D253" s="28"/>
      <c r="E253" s="29"/>
      <c r="G253" s="30"/>
      <c r="H253" s="23"/>
      <c r="I253" s="23"/>
      <c r="J253" s="23"/>
      <c r="K253" s="25"/>
    </row>
    <row r="254" spans="2:11" s="27" customFormat="1">
      <c r="B254" s="28"/>
      <c r="C254" s="28"/>
      <c r="D254" s="28"/>
      <c r="E254" s="29"/>
      <c r="G254" s="30"/>
      <c r="H254" s="23"/>
      <c r="I254" s="23"/>
      <c r="J254" s="23"/>
      <c r="K254" s="25"/>
    </row>
    <row r="255" spans="2:11" s="27" customFormat="1">
      <c r="B255" s="28"/>
      <c r="C255" s="28"/>
      <c r="D255" s="28"/>
      <c r="E255" s="29"/>
      <c r="G255" s="30"/>
      <c r="H255" s="23"/>
      <c r="I255" s="23"/>
      <c r="J255" s="23"/>
      <c r="K255" s="25"/>
    </row>
    <row r="256" spans="2:11" s="27" customFormat="1">
      <c r="B256" s="28"/>
      <c r="C256" s="28"/>
      <c r="D256" s="28"/>
      <c r="E256" s="29"/>
      <c r="G256" s="30"/>
      <c r="H256" s="23"/>
      <c r="I256" s="23"/>
      <c r="J256" s="23"/>
      <c r="K256" s="25"/>
    </row>
    <row r="257" spans="2:11" s="27" customFormat="1">
      <c r="B257" s="28"/>
      <c r="C257" s="28"/>
      <c r="D257" s="28"/>
      <c r="E257" s="29"/>
      <c r="G257" s="30"/>
      <c r="H257" s="23"/>
      <c r="I257" s="23"/>
      <c r="J257" s="23"/>
      <c r="K257" s="25"/>
    </row>
    <row r="258" spans="2:11" s="27" customFormat="1">
      <c r="B258" s="28"/>
      <c r="C258" s="28"/>
      <c r="D258" s="28"/>
      <c r="E258" s="29"/>
      <c r="G258" s="30"/>
      <c r="H258" s="23"/>
      <c r="I258" s="23"/>
      <c r="J258" s="23"/>
      <c r="K258" s="25"/>
    </row>
    <row r="259" spans="2:11" s="27" customFormat="1">
      <c r="B259" s="28"/>
      <c r="C259" s="28"/>
      <c r="D259" s="28"/>
      <c r="E259" s="29"/>
      <c r="G259" s="30"/>
      <c r="H259" s="23"/>
      <c r="I259" s="23"/>
      <c r="J259" s="23"/>
      <c r="K259" s="25"/>
    </row>
    <row r="260" spans="2:11" s="27" customFormat="1">
      <c r="B260" s="28"/>
      <c r="C260" s="28"/>
      <c r="D260" s="28"/>
      <c r="E260" s="29"/>
      <c r="G260" s="30"/>
      <c r="H260" s="23"/>
      <c r="I260" s="23"/>
      <c r="J260" s="23"/>
      <c r="K260" s="25"/>
    </row>
    <row r="261" spans="2:11" s="27" customFormat="1">
      <c r="B261" s="28"/>
      <c r="C261" s="28"/>
      <c r="D261" s="28"/>
      <c r="E261" s="29"/>
      <c r="G261" s="30"/>
      <c r="H261" s="23"/>
      <c r="I261" s="23"/>
      <c r="J261" s="23"/>
      <c r="K261" s="25"/>
    </row>
    <row r="262" spans="2:11" s="27" customFormat="1">
      <c r="B262" s="28"/>
      <c r="C262" s="28"/>
      <c r="D262" s="28"/>
      <c r="E262" s="29"/>
      <c r="G262" s="30"/>
      <c r="H262" s="23"/>
      <c r="I262" s="23"/>
      <c r="J262" s="23"/>
      <c r="K262" s="25"/>
    </row>
    <row r="263" spans="2:11" s="27" customFormat="1">
      <c r="B263" s="28"/>
      <c r="C263" s="28"/>
      <c r="D263" s="28"/>
      <c r="E263" s="29"/>
      <c r="G263" s="30"/>
      <c r="H263" s="23"/>
      <c r="I263" s="23"/>
      <c r="J263" s="23"/>
      <c r="K263" s="25"/>
    </row>
    <row r="264" spans="2:11" s="27" customFormat="1">
      <c r="B264" s="28"/>
      <c r="C264" s="28"/>
      <c r="D264" s="28"/>
      <c r="E264" s="29"/>
      <c r="G264" s="30"/>
      <c r="H264" s="23"/>
      <c r="I264" s="23"/>
      <c r="J264" s="23"/>
      <c r="K264" s="25"/>
    </row>
    <row r="265" spans="2:11" s="27" customFormat="1">
      <c r="B265" s="28"/>
      <c r="C265" s="28"/>
      <c r="D265" s="28"/>
      <c r="E265" s="29"/>
      <c r="G265" s="30"/>
      <c r="H265" s="23"/>
      <c r="I265" s="23"/>
      <c r="J265" s="23"/>
      <c r="K265" s="25"/>
    </row>
    <row r="266" spans="2:11" s="27" customFormat="1">
      <c r="B266" s="28"/>
      <c r="C266" s="28"/>
      <c r="D266" s="28"/>
      <c r="E266" s="29"/>
      <c r="G266" s="30"/>
      <c r="H266" s="23"/>
      <c r="I266" s="23"/>
      <c r="J266" s="23"/>
      <c r="K266" s="25"/>
    </row>
    <row r="267" spans="2:11" s="27" customFormat="1">
      <c r="B267" s="28"/>
      <c r="C267" s="28"/>
      <c r="D267" s="28"/>
      <c r="E267" s="29"/>
      <c r="G267" s="30"/>
      <c r="H267" s="23"/>
      <c r="I267" s="23"/>
      <c r="J267" s="23"/>
      <c r="K267" s="25"/>
    </row>
    <row r="268" spans="2:11" s="27" customFormat="1">
      <c r="B268" s="28"/>
      <c r="C268" s="28"/>
      <c r="D268" s="28"/>
      <c r="E268" s="29"/>
      <c r="G268" s="30"/>
      <c r="H268" s="23"/>
      <c r="I268" s="23"/>
      <c r="J268" s="23"/>
      <c r="K268" s="25"/>
    </row>
    <row r="269" spans="2:11" s="27" customFormat="1">
      <c r="B269" s="28"/>
      <c r="C269" s="28"/>
      <c r="D269" s="28"/>
      <c r="E269" s="29"/>
      <c r="G269" s="30"/>
      <c r="H269" s="23"/>
      <c r="I269" s="23"/>
      <c r="J269" s="23"/>
      <c r="K269" s="25"/>
    </row>
    <row r="270" spans="2:11" s="27" customFormat="1">
      <c r="B270" s="28"/>
      <c r="C270" s="28"/>
      <c r="D270" s="28"/>
      <c r="E270" s="29"/>
      <c r="G270" s="30"/>
      <c r="H270" s="23"/>
      <c r="I270" s="23"/>
      <c r="J270" s="23"/>
      <c r="K270" s="25"/>
    </row>
    <row r="271" spans="2:11" s="27" customFormat="1">
      <c r="B271" s="28"/>
      <c r="C271" s="28"/>
      <c r="D271" s="28"/>
      <c r="E271" s="29"/>
      <c r="G271" s="30"/>
      <c r="H271" s="23"/>
      <c r="I271" s="23"/>
      <c r="J271" s="23"/>
      <c r="K271" s="25"/>
    </row>
    <row r="272" spans="2:11" s="27" customFormat="1">
      <c r="B272" s="28"/>
      <c r="C272" s="28"/>
      <c r="D272" s="28"/>
      <c r="E272" s="29"/>
      <c r="G272" s="30"/>
      <c r="H272" s="23"/>
      <c r="I272" s="23"/>
      <c r="J272" s="23"/>
      <c r="K272" s="25"/>
    </row>
    <row r="273" spans="2:11" s="27" customFormat="1">
      <c r="B273" s="28"/>
      <c r="C273" s="28"/>
      <c r="D273" s="28"/>
      <c r="E273" s="29"/>
      <c r="G273" s="30"/>
      <c r="H273" s="23"/>
      <c r="I273" s="23"/>
      <c r="J273" s="23"/>
      <c r="K273" s="25"/>
    </row>
    <row r="274" spans="2:11" s="27" customFormat="1">
      <c r="B274" s="28"/>
      <c r="C274" s="28"/>
      <c r="D274" s="28"/>
      <c r="E274" s="29"/>
      <c r="G274" s="30"/>
      <c r="H274" s="23"/>
      <c r="I274" s="23"/>
      <c r="J274" s="23"/>
      <c r="K274" s="25"/>
    </row>
    <row r="275" spans="2:11" s="27" customFormat="1">
      <c r="B275" s="28"/>
      <c r="C275" s="28"/>
      <c r="D275" s="28"/>
      <c r="E275" s="29"/>
      <c r="G275" s="30"/>
      <c r="H275" s="23"/>
      <c r="I275" s="23"/>
      <c r="J275" s="23"/>
      <c r="K275" s="25"/>
    </row>
    <row r="276" spans="2:11" s="27" customFormat="1">
      <c r="B276" s="28"/>
      <c r="C276" s="28"/>
      <c r="D276" s="28"/>
      <c r="E276" s="29"/>
      <c r="G276" s="30"/>
      <c r="H276" s="23"/>
      <c r="I276" s="23"/>
      <c r="J276" s="23"/>
      <c r="K276" s="25"/>
    </row>
    <row r="277" spans="2:11" s="27" customFormat="1">
      <c r="B277" s="28"/>
      <c r="C277" s="28"/>
      <c r="D277" s="28"/>
      <c r="E277" s="29"/>
      <c r="G277" s="30"/>
      <c r="H277" s="23"/>
      <c r="I277" s="23"/>
      <c r="J277" s="23"/>
      <c r="K277" s="25"/>
    </row>
    <row r="278" spans="2:11" s="27" customFormat="1">
      <c r="B278" s="28"/>
      <c r="C278" s="28"/>
      <c r="D278" s="28"/>
      <c r="E278" s="29"/>
      <c r="G278" s="30"/>
      <c r="H278" s="23"/>
      <c r="I278" s="23"/>
      <c r="J278" s="23"/>
      <c r="K278" s="25"/>
    </row>
    <row r="279" spans="2:11" s="27" customFormat="1">
      <c r="B279" s="28"/>
      <c r="C279" s="28"/>
      <c r="D279" s="28"/>
      <c r="E279" s="29"/>
      <c r="G279" s="30"/>
      <c r="H279" s="23"/>
      <c r="I279" s="23"/>
      <c r="J279" s="23"/>
      <c r="K279" s="25"/>
    </row>
    <row r="280" spans="2:11" s="27" customFormat="1">
      <c r="B280" s="28"/>
      <c r="C280" s="28"/>
      <c r="D280" s="28"/>
      <c r="E280" s="29"/>
      <c r="G280" s="30"/>
      <c r="H280" s="23"/>
      <c r="I280" s="23"/>
      <c r="J280" s="23"/>
      <c r="K280" s="25"/>
    </row>
    <row r="281" spans="2:11" s="27" customFormat="1">
      <c r="B281" s="28"/>
      <c r="C281" s="28"/>
      <c r="D281" s="28"/>
      <c r="E281" s="29"/>
      <c r="G281" s="30"/>
      <c r="H281" s="23"/>
      <c r="I281" s="23"/>
      <c r="J281" s="23"/>
      <c r="K281" s="25"/>
    </row>
    <row r="282" spans="2:11" s="27" customFormat="1">
      <c r="B282" s="28"/>
      <c r="C282" s="28"/>
      <c r="D282" s="28"/>
      <c r="E282" s="29"/>
      <c r="G282" s="30"/>
      <c r="H282" s="23"/>
      <c r="I282" s="23"/>
      <c r="J282" s="23"/>
      <c r="K282" s="25"/>
    </row>
    <row r="283" spans="2:11" s="27" customFormat="1">
      <c r="B283" s="28"/>
      <c r="C283" s="28"/>
      <c r="D283" s="28"/>
      <c r="E283" s="29"/>
      <c r="G283" s="30"/>
      <c r="H283" s="23"/>
      <c r="I283" s="23"/>
      <c r="J283" s="23"/>
      <c r="K283" s="25"/>
    </row>
    <row r="284" spans="2:11" s="27" customFormat="1">
      <c r="B284" s="28"/>
      <c r="C284" s="28"/>
      <c r="D284" s="28"/>
      <c r="E284" s="29"/>
      <c r="G284" s="30"/>
      <c r="H284" s="23"/>
      <c r="I284" s="23"/>
      <c r="J284" s="23"/>
      <c r="K284" s="25"/>
    </row>
    <row r="285" spans="2:11" s="27" customFormat="1">
      <c r="B285" s="28"/>
      <c r="C285" s="28"/>
      <c r="D285" s="28"/>
      <c r="E285" s="29"/>
      <c r="G285" s="30"/>
      <c r="H285" s="23"/>
      <c r="I285" s="23"/>
      <c r="J285" s="23"/>
      <c r="K285" s="25"/>
    </row>
    <row r="286" spans="2:11" s="27" customFormat="1">
      <c r="B286" s="28"/>
      <c r="C286" s="28"/>
      <c r="D286" s="28"/>
      <c r="E286" s="29"/>
      <c r="G286" s="30"/>
      <c r="H286" s="23"/>
      <c r="I286" s="23"/>
      <c r="J286" s="23"/>
      <c r="K286" s="25"/>
    </row>
    <row r="287" spans="2:11" s="27" customFormat="1">
      <c r="B287" s="28"/>
      <c r="C287" s="28"/>
      <c r="D287" s="28"/>
      <c r="E287" s="29"/>
      <c r="G287" s="30"/>
      <c r="H287" s="23"/>
      <c r="I287" s="23"/>
      <c r="J287" s="23"/>
      <c r="K287" s="25"/>
    </row>
    <row r="288" spans="2:11" s="27" customFormat="1">
      <c r="B288" s="28"/>
      <c r="C288" s="28"/>
      <c r="D288" s="28"/>
      <c r="E288" s="29"/>
      <c r="G288" s="30"/>
      <c r="H288" s="23"/>
      <c r="I288" s="23"/>
      <c r="J288" s="23"/>
      <c r="K288" s="25"/>
    </row>
    <row r="289" spans="2:11" s="27" customFormat="1">
      <c r="B289" s="28"/>
      <c r="C289" s="28"/>
      <c r="D289" s="28"/>
      <c r="E289" s="29"/>
      <c r="G289" s="30"/>
      <c r="H289" s="23"/>
      <c r="I289" s="23"/>
      <c r="J289" s="23"/>
      <c r="K289" s="25"/>
    </row>
    <row r="290" spans="2:11" s="27" customFormat="1">
      <c r="B290" s="28"/>
      <c r="C290" s="28"/>
      <c r="D290" s="28"/>
      <c r="E290" s="29"/>
      <c r="G290" s="30"/>
      <c r="H290" s="23"/>
      <c r="I290" s="23"/>
      <c r="J290" s="23"/>
      <c r="K290" s="25"/>
    </row>
    <row r="291" spans="2:11" s="27" customFormat="1">
      <c r="B291" s="28"/>
      <c r="C291" s="28"/>
      <c r="D291" s="28"/>
      <c r="E291" s="29"/>
      <c r="G291" s="30"/>
      <c r="H291" s="23"/>
      <c r="I291" s="23"/>
      <c r="J291" s="23"/>
      <c r="K291" s="25"/>
    </row>
    <row r="292" spans="2:11" s="27" customFormat="1">
      <c r="B292" s="28"/>
      <c r="C292" s="28"/>
      <c r="D292" s="28"/>
      <c r="E292" s="29"/>
      <c r="G292" s="30"/>
      <c r="H292" s="23"/>
      <c r="I292" s="23"/>
      <c r="J292" s="23"/>
      <c r="K292" s="25"/>
    </row>
    <row r="293" spans="2:11" s="27" customFormat="1">
      <c r="B293" s="28"/>
      <c r="C293" s="28"/>
      <c r="D293" s="28"/>
      <c r="E293" s="29"/>
      <c r="G293" s="30"/>
      <c r="H293" s="23"/>
      <c r="I293" s="23"/>
      <c r="J293" s="23"/>
      <c r="K293" s="25"/>
    </row>
    <row r="294" spans="2:11" s="27" customFormat="1">
      <c r="B294" s="28"/>
      <c r="C294" s="28"/>
      <c r="D294" s="28"/>
      <c r="E294" s="29"/>
      <c r="G294" s="30"/>
      <c r="H294" s="23"/>
      <c r="I294" s="23"/>
      <c r="J294" s="23"/>
      <c r="K294" s="25"/>
    </row>
    <row r="295" spans="2:11" s="27" customFormat="1">
      <c r="B295" s="28"/>
      <c r="C295" s="28"/>
      <c r="D295" s="28"/>
      <c r="E295" s="29"/>
      <c r="G295" s="30"/>
      <c r="H295" s="23"/>
      <c r="I295" s="23"/>
      <c r="J295" s="23"/>
      <c r="K295" s="25"/>
    </row>
    <row r="296" spans="2:11" s="27" customFormat="1">
      <c r="B296" s="28"/>
      <c r="C296" s="28"/>
      <c r="D296" s="28"/>
      <c r="E296" s="29"/>
      <c r="G296" s="30"/>
      <c r="H296" s="23"/>
      <c r="I296" s="23"/>
      <c r="J296" s="23"/>
      <c r="K296" s="25"/>
    </row>
    <row r="297" spans="2:11" s="27" customFormat="1">
      <c r="B297" s="28"/>
      <c r="C297" s="28"/>
      <c r="D297" s="28"/>
      <c r="E297" s="29"/>
      <c r="G297" s="30"/>
      <c r="H297" s="23"/>
      <c r="I297" s="23"/>
      <c r="J297" s="23"/>
      <c r="K297" s="25"/>
    </row>
    <row r="298" spans="2:11" s="27" customFormat="1">
      <c r="B298" s="28"/>
      <c r="C298" s="28"/>
      <c r="D298" s="28"/>
      <c r="E298" s="29"/>
      <c r="G298" s="30"/>
      <c r="H298" s="23"/>
      <c r="I298" s="23"/>
      <c r="J298" s="23"/>
      <c r="K298" s="25"/>
    </row>
    <row r="299" spans="2:11" s="27" customFormat="1">
      <c r="B299" s="28"/>
      <c r="C299" s="28"/>
      <c r="D299" s="28"/>
      <c r="E299" s="29"/>
      <c r="G299" s="30"/>
      <c r="H299" s="23"/>
      <c r="I299" s="23"/>
      <c r="J299" s="23"/>
      <c r="K299" s="25"/>
    </row>
    <row r="300" spans="2:11" s="27" customFormat="1">
      <c r="B300" s="28"/>
      <c r="C300" s="28"/>
      <c r="D300" s="28"/>
      <c r="E300" s="29"/>
      <c r="G300" s="30"/>
      <c r="H300" s="23"/>
      <c r="I300" s="23"/>
      <c r="J300" s="23"/>
      <c r="K300" s="25"/>
    </row>
    <row r="301" spans="2:11" s="27" customFormat="1">
      <c r="B301" s="28"/>
      <c r="C301" s="28"/>
      <c r="D301" s="28"/>
      <c r="E301" s="29"/>
      <c r="G301" s="30"/>
      <c r="H301" s="23"/>
      <c r="I301" s="23"/>
      <c r="J301" s="23"/>
      <c r="K301" s="25"/>
    </row>
    <row r="302" spans="2:11" s="27" customFormat="1">
      <c r="B302" s="28"/>
      <c r="C302" s="28"/>
      <c r="D302" s="28"/>
      <c r="E302" s="29"/>
      <c r="G302" s="30"/>
      <c r="H302" s="23"/>
      <c r="I302" s="23"/>
      <c r="J302" s="23"/>
      <c r="K302" s="25"/>
    </row>
    <row r="303" spans="2:11" s="27" customFormat="1">
      <c r="B303" s="28"/>
      <c r="C303" s="28"/>
      <c r="D303" s="28"/>
      <c r="E303" s="29"/>
      <c r="G303" s="30"/>
      <c r="H303" s="23"/>
      <c r="I303" s="23"/>
      <c r="J303" s="23"/>
      <c r="K303" s="25"/>
    </row>
    <row r="304" spans="2:11" s="27" customFormat="1">
      <c r="B304" s="28"/>
      <c r="C304" s="28"/>
      <c r="D304" s="28"/>
      <c r="E304" s="29"/>
      <c r="G304" s="30"/>
      <c r="H304" s="23"/>
      <c r="I304" s="23"/>
      <c r="J304" s="23"/>
      <c r="K304" s="25"/>
    </row>
    <row r="305" spans="2:11" s="27" customFormat="1">
      <c r="B305" s="28"/>
      <c r="C305" s="28"/>
      <c r="D305" s="28"/>
      <c r="E305" s="29"/>
      <c r="G305" s="30"/>
      <c r="H305" s="23"/>
      <c r="I305" s="23"/>
      <c r="J305" s="23"/>
      <c r="K305" s="25"/>
    </row>
    <row r="306" spans="2:11" s="27" customFormat="1">
      <c r="B306" s="28"/>
      <c r="C306" s="28"/>
      <c r="D306" s="28"/>
      <c r="E306" s="29"/>
      <c r="G306" s="30"/>
      <c r="H306" s="23"/>
      <c r="I306" s="23"/>
      <c r="J306" s="23"/>
      <c r="K306" s="25"/>
    </row>
    <row r="307" spans="2:11" s="27" customFormat="1">
      <c r="B307" s="28"/>
      <c r="C307" s="28"/>
      <c r="D307" s="28"/>
      <c r="E307" s="29"/>
      <c r="G307" s="30"/>
      <c r="H307" s="23"/>
      <c r="I307" s="23"/>
      <c r="J307" s="23"/>
      <c r="K307" s="25"/>
    </row>
    <row r="308" spans="2:11" s="27" customFormat="1">
      <c r="B308" s="28"/>
      <c r="C308" s="28"/>
      <c r="D308" s="28"/>
      <c r="E308" s="29"/>
      <c r="G308" s="30"/>
      <c r="H308" s="23"/>
      <c r="I308" s="23"/>
      <c r="J308" s="23"/>
      <c r="K308" s="25"/>
    </row>
    <row r="309" spans="2:11" s="27" customFormat="1">
      <c r="B309" s="28"/>
      <c r="C309" s="28"/>
      <c r="D309" s="28"/>
      <c r="E309" s="29"/>
      <c r="G309" s="30"/>
      <c r="H309" s="23"/>
      <c r="I309" s="23"/>
      <c r="J309" s="23"/>
      <c r="K309" s="25"/>
    </row>
    <row r="310" spans="2:11" s="27" customFormat="1">
      <c r="B310" s="28"/>
      <c r="C310" s="28"/>
      <c r="D310" s="28"/>
      <c r="E310" s="29"/>
      <c r="G310" s="30"/>
      <c r="H310" s="23"/>
      <c r="I310" s="23"/>
      <c r="J310" s="23"/>
      <c r="K310" s="25"/>
    </row>
    <row r="311" spans="2:11" s="27" customFormat="1">
      <c r="B311" s="28"/>
      <c r="C311" s="28"/>
      <c r="D311" s="28"/>
      <c r="E311" s="29"/>
      <c r="G311" s="30"/>
      <c r="H311" s="23"/>
      <c r="I311" s="23"/>
      <c r="J311" s="23"/>
      <c r="K311" s="25"/>
    </row>
    <row r="312" spans="2:11" s="27" customFormat="1">
      <c r="B312" s="28"/>
      <c r="C312" s="28"/>
      <c r="D312" s="28"/>
      <c r="E312" s="29"/>
      <c r="G312" s="30"/>
      <c r="H312" s="23"/>
      <c r="I312" s="23"/>
      <c r="J312" s="23"/>
      <c r="K312" s="25"/>
    </row>
    <row r="313" spans="2:11" s="27" customFormat="1">
      <c r="B313" s="28"/>
      <c r="C313" s="28"/>
      <c r="D313" s="28"/>
      <c r="E313" s="29"/>
      <c r="G313" s="30"/>
      <c r="H313" s="23"/>
      <c r="I313" s="23"/>
      <c r="J313" s="23"/>
      <c r="K313" s="25"/>
    </row>
    <row r="314" spans="2:11" s="27" customFormat="1">
      <c r="B314" s="28"/>
      <c r="C314" s="28"/>
      <c r="D314" s="28"/>
      <c r="E314" s="29"/>
      <c r="G314" s="30"/>
      <c r="H314" s="23"/>
      <c r="I314" s="23"/>
      <c r="J314" s="23"/>
      <c r="K314" s="25"/>
    </row>
    <row r="315" spans="2:11" s="27" customFormat="1">
      <c r="B315" s="28"/>
      <c r="C315" s="28"/>
      <c r="D315" s="28"/>
      <c r="E315" s="29"/>
      <c r="G315" s="30"/>
      <c r="H315" s="23"/>
      <c r="I315" s="23"/>
      <c r="J315" s="23"/>
      <c r="K315" s="25"/>
    </row>
    <row r="316" spans="2:11" s="27" customFormat="1">
      <c r="B316" s="28"/>
      <c r="C316" s="28"/>
      <c r="D316" s="28"/>
      <c r="E316" s="29"/>
      <c r="G316" s="30"/>
      <c r="H316" s="23"/>
      <c r="I316" s="23"/>
      <c r="J316" s="23"/>
      <c r="K316" s="25"/>
    </row>
    <row r="317" spans="2:11" s="27" customFormat="1">
      <c r="B317" s="28"/>
      <c r="C317" s="28"/>
      <c r="D317" s="28"/>
      <c r="E317" s="29"/>
      <c r="G317" s="30"/>
      <c r="H317" s="23"/>
      <c r="I317" s="23"/>
      <c r="J317" s="23"/>
      <c r="K317" s="25"/>
    </row>
    <row r="318" spans="2:11" s="27" customFormat="1">
      <c r="B318" s="28"/>
      <c r="C318" s="28"/>
      <c r="D318" s="28"/>
      <c r="E318" s="29"/>
      <c r="G318" s="30"/>
      <c r="H318" s="23"/>
      <c r="I318" s="23"/>
      <c r="J318" s="23"/>
      <c r="K318" s="25"/>
    </row>
    <row r="319" spans="2:11" s="27" customFormat="1">
      <c r="B319" s="28"/>
      <c r="C319" s="28"/>
      <c r="D319" s="28"/>
      <c r="E319" s="29"/>
      <c r="G319" s="30"/>
      <c r="H319" s="23"/>
      <c r="I319" s="23"/>
      <c r="J319" s="23"/>
      <c r="K319" s="25"/>
    </row>
    <row r="320" spans="2:11" s="27" customFormat="1">
      <c r="B320" s="28"/>
      <c r="C320" s="28"/>
      <c r="D320" s="28"/>
      <c r="E320" s="29"/>
      <c r="G320" s="30"/>
      <c r="H320" s="23"/>
      <c r="I320" s="23"/>
      <c r="J320" s="23"/>
      <c r="K320" s="25"/>
    </row>
    <row r="321" spans="2:11" s="27" customFormat="1">
      <c r="B321" s="28"/>
      <c r="C321" s="28"/>
      <c r="D321" s="28"/>
      <c r="E321" s="29"/>
      <c r="G321" s="30"/>
      <c r="H321" s="23"/>
      <c r="I321" s="23"/>
      <c r="J321" s="23"/>
      <c r="K321" s="25"/>
    </row>
    <row r="322" spans="2:11" s="27" customFormat="1">
      <c r="B322" s="28"/>
      <c r="C322" s="28"/>
      <c r="D322" s="28"/>
      <c r="E322" s="29"/>
      <c r="G322" s="30"/>
      <c r="H322" s="23"/>
      <c r="I322" s="23"/>
      <c r="J322" s="23"/>
      <c r="K322" s="25"/>
    </row>
    <row r="323" spans="2:11" s="27" customFormat="1">
      <c r="B323" s="28"/>
      <c r="C323" s="28"/>
      <c r="D323" s="28"/>
      <c r="E323" s="29"/>
      <c r="G323" s="30"/>
      <c r="H323" s="23"/>
      <c r="I323" s="23"/>
      <c r="J323" s="23"/>
      <c r="K323" s="25"/>
    </row>
    <row r="324" spans="2:11" s="27" customFormat="1">
      <c r="B324" s="28"/>
      <c r="C324" s="28"/>
      <c r="D324" s="28"/>
      <c r="E324" s="29"/>
      <c r="G324" s="30"/>
      <c r="H324" s="23"/>
      <c r="I324" s="23"/>
      <c r="J324" s="23"/>
      <c r="K324" s="25"/>
    </row>
    <row r="325" spans="2:11" s="27" customFormat="1">
      <c r="B325" s="28"/>
      <c r="C325" s="28"/>
      <c r="D325" s="28"/>
      <c r="E325" s="29"/>
      <c r="G325" s="30"/>
      <c r="H325" s="23"/>
      <c r="I325" s="23"/>
      <c r="J325" s="23"/>
      <c r="K325" s="25"/>
    </row>
    <row r="326" spans="2:11" s="27" customFormat="1">
      <c r="B326" s="28"/>
      <c r="C326" s="28"/>
      <c r="D326" s="28"/>
      <c r="E326" s="29"/>
      <c r="G326" s="30"/>
      <c r="H326" s="23"/>
      <c r="I326" s="23"/>
      <c r="J326" s="23"/>
      <c r="K326" s="25"/>
    </row>
    <row r="327" spans="2:11" s="27" customFormat="1">
      <c r="B327" s="28"/>
      <c r="C327" s="28"/>
      <c r="D327" s="28"/>
      <c r="E327" s="29"/>
      <c r="G327" s="30"/>
      <c r="H327" s="23"/>
      <c r="I327" s="23"/>
      <c r="J327" s="23"/>
      <c r="K327" s="25"/>
    </row>
    <row r="328" spans="2:11" s="27" customFormat="1">
      <c r="B328" s="28"/>
      <c r="C328" s="28"/>
      <c r="D328" s="28"/>
      <c r="E328" s="29"/>
      <c r="G328" s="30"/>
      <c r="H328" s="23"/>
      <c r="I328" s="23"/>
      <c r="J328" s="23"/>
      <c r="K328" s="25"/>
    </row>
    <row r="329" spans="2:11" s="27" customFormat="1">
      <c r="B329" s="28"/>
      <c r="C329" s="28"/>
      <c r="D329" s="28"/>
      <c r="E329" s="29"/>
      <c r="G329" s="30"/>
      <c r="H329" s="23"/>
      <c r="I329" s="23"/>
      <c r="J329" s="23"/>
      <c r="K329" s="25"/>
    </row>
    <row r="330" spans="2:11" s="27" customFormat="1">
      <c r="B330" s="28"/>
      <c r="C330" s="28"/>
      <c r="D330" s="28"/>
      <c r="E330" s="29"/>
      <c r="G330" s="30"/>
      <c r="H330" s="23"/>
      <c r="I330" s="23"/>
      <c r="J330" s="23"/>
      <c r="K330" s="25"/>
    </row>
    <row r="331" spans="2:11" s="27" customFormat="1">
      <c r="B331" s="28"/>
      <c r="C331" s="28"/>
      <c r="D331" s="28"/>
      <c r="E331" s="29"/>
      <c r="G331" s="30"/>
      <c r="H331" s="23"/>
      <c r="I331" s="23"/>
      <c r="J331" s="23"/>
      <c r="K331" s="25"/>
    </row>
    <row r="332" spans="2:11" s="27" customFormat="1">
      <c r="B332" s="28"/>
      <c r="C332" s="28"/>
      <c r="D332" s="28"/>
      <c r="E332" s="29"/>
      <c r="G332" s="30"/>
      <c r="H332" s="23"/>
      <c r="I332" s="23"/>
      <c r="J332" s="23"/>
      <c r="K332" s="25"/>
    </row>
    <row r="333" spans="2:11" s="27" customFormat="1">
      <c r="B333" s="28"/>
      <c r="C333" s="28"/>
      <c r="D333" s="28"/>
      <c r="E333" s="29"/>
      <c r="G333" s="30"/>
      <c r="H333" s="23"/>
      <c r="I333" s="23"/>
      <c r="J333" s="23"/>
      <c r="K333" s="25"/>
    </row>
    <row r="334" spans="2:11" s="27" customFormat="1">
      <c r="B334" s="28"/>
      <c r="C334" s="28"/>
      <c r="D334" s="28"/>
      <c r="E334" s="29"/>
      <c r="G334" s="30"/>
      <c r="H334" s="23"/>
      <c r="I334" s="23"/>
      <c r="J334" s="23"/>
      <c r="K334" s="25"/>
    </row>
    <row r="335" spans="2:11" s="27" customFormat="1">
      <c r="B335" s="28"/>
      <c r="C335" s="28"/>
      <c r="D335" s="28"/>
      <c r="E335" s="29"/>
      <c r="G335" s="30"/>
      <c r="H335" s="23"/>
      <c r="I335" s="23"/>
      <c r="J335" s="23"/>
      <c r="K335" s="25"/>
    </row>
    <row r="336" spans="2:11" s="27" customFormat="1">
      <c r="B336" s="28"/>
      <c r="C336" s="28"/>
      <c r="D336" s="28"/>
      <c r="E336" s="29"/>
      <c r="G336" s="30"/>
      <c r="H336" s="23"/>
      <c r="I336" s="23"/>
      <c r="J336" s="23"/>
      <c r="K336" s="25"/>
    </row>
    <row r="337" spans="2:11" s="27" customFormat="1">
      <c r="B337" s="28"/>
      <c r="C337" s="28"/>
      <c r="D337" s="28"/>
      <c r="E337" s="29"/>
      <c r="G337" s="30"/>
      <c r="H337" s="23"/>
      <c r="I337" s="23"/>
      <c r="J337" s="23"/>
      <c r="K337" s="25"/>
    </row>
    <row r="338" spans="2:11" s="27" customFormat="1">
      <c r="B338" s="28"/>
      <c r="C338" s="28"/>
      <c r="D338" s="28"/>
      <c r="E338" s="29"/>
      <c r="G338" s="30"/>
      <c r="H338" s="23"/>
      <c r="I338" s="23"/>
      <c r="J338" s="23"/>
      <c r="K338" s="25"/>
    </row>
    <row r="339" spans="2:11" s="27" customFormat="1">
      <c r="B339" s="28"/>
      <c r="C339" s="28"/>
      <c r="D339" s="28"/>
      <c r="E339" s="29"/>
      <c r="G339" s="30"/>
      <c r="H339" s="23"/>
      <c r="I339" s="23"/>
      <c r="J339" s="23"/>
      <c r="K339" s="25"/>
    </row>
    <row r="340" spans="2:11" s="27" customFormat="1">
      <c r="B340" s="28"/>
      <c r="C340" s="28"/>
      <c r="D340" s="28"/>
      <c r="E340" s="29"/>
      <c r="G340" s="30"/>
      <c r="H340" s="23"/>
      <c r="I340" s="23"/>
      <c r="J340" s="23"/>
      <c r="K340" s="25"/>
    </row>
    <row r="341" spans="2:11" s="27" customFormat="1">
      <c r="B341" s="28"/>
      <c r="C341" s="28"/>
      <c r="D341" s="28"/>
      <c r="E341" s="29"/>
      <c r="G341" s="30"/>
      <c r="H341" s="23"/>
      <c r="I341" s="23"/>
      <c r="J341" s="23"/>
      <c r="K341" s="25"/>
    </row>
    <row r="342" spans="2:11" s="27" customFormat="1">
      <c r="B342" s="28"/>
      <c r="C342" s="28"/>
      <c r="D342" s="28"/>
      <c r="E342" s="29"/>
      <c r="G342" s="30"/>
      <c r="H342" s="23"/>
      <c r="I342" s="23"/>
      <c r="J342" s="23"/>
      <c r="K342" s="25"/>
    </row>
    <row r="343" spans="2:11" s="27" customFormat="1">
      <c r="B343" s="28"/>
      <c r="C343" s="28"/>
      <c r="D343" s="28"/>
      <c r="E343" s="29"/>
      <c r="G343" s="30"/>
      <c r="H343" s="23"/>
      <c r="I343" s="23"/>
      <c r="J343" s="23"/>
      <c r="K343" s="25"/>
    </row>
    <row r="344" spans="2:11" s="27" customFormat="1">
      <c r="B344" s="28"/>
      <c r="C344" s="28"/>
      <c r="D344" s="28"/>
      <c r="E344" s="29"/>
      <c r="G344" s="30"/>
      <c r="H344" s="23"/>
      <c r="I344" s="23"/>
      <c r="J344" s="23"/>
      <c r="K344" s="25"/>
    </row>
    <row r="345" spans="2:11" s="27" customFormat="1">
      <c r="B345" s="28"/>
      <c r="C345" s="28"/>
      <c r="D345" s="28"/>
      <c r="E345" s="29"/>
      <c r="G345" s="30"/>
      <c r="H345" s="23"/>
      <c r="I345" s="23"/>
      <c r="J345" s="23"/>
      <c r="K345" s="25"/>
    </row>
    <row r="346" spans="2:11" s="27" customFormat="1">
      <c r="B346" s="28"/>
      <c r="C346" s="28"/>
      <c r="D346" s="28"/>
      <c r="E346" s="29"/>
      <c r="G346" s="30"/>
      <c r="H346" s="23"/>
      <c r="I346" s="23"/>
      <c r="J346" s="23"/>
      <c r="K346" s="25"/>
    </row>
    <row r="347" spans="2:11" s="27" customFormat="1">
      <c r="B347" s="28"/>
      <c r="C347" s="28"/>
      <c r="D347" s="28"/>
      <c r="E347" s="29"/>
      <c r="G347" s="30"/>
      <c r="H347" s="23"/>
      <c r="I347" s="23"/>
      <c r="J347" s="23"/>
      <c r="K347" s="25"/>
    </row>
    <row r="348" spans="2:11" s="27" customFormat="1">
      <c r="B348" s="28"/>
      <c r="C348" s="28"/>
      <c r="D348" s="28"/>
      <c r="E348" s="29"/>
      <c r="G348" s="30"/>
      <c r="H348" s="23"/>
      <c r="I348" s="23"/>
      <c r="J348" s="23"/>
      <c r="K348" s="25"/>
    </row>
    <row r="349" spans="2:11" s="27" customFormat="1">
      <c r="B349" s="28"/>
      <c r="C349" s="28"/>
      <c r="D349" s="28"/>
      <c r="E349" s="29"/>
      <c r="G349" s="30"/>
      <c r="H349" s="23"/>
      <c r="I349" s="23"/>
      <c r="J349" s="23"/>
      <c r="K349" s="25"/>
    </row>
    <row r="350" spans="2:11" s="27" customFormat="1">
      <c r="B350" s="28"/>
      <c r="C350" s="28"/>
      <c r="D350" s="28"/>
      <c r="E350" s="29"/>
      <c r="G350" s="30"/>
      <c r="H350" s="23"/>
      <c r="I350" s="23"/>
      <c r="J350" s="23"/>
      <c r="K350" s="25"/>
    </row>
    <row r="351" spans="2:11" s="27" customFormat="1">
      <c r="B351" s="28"/>
      <c r="C351" s="28"/>
      <c r="D351" s="28"/>
      <c r="E351" s="29"/>
      <c r="G351" s="30"/>
      <c r="H351" s="23"/>
      <c r="I351" s="23"/>
      <c r="J351" s="23"/>
      <c r="K351" s="25"/>
    </row>
    <row r="352" spans="2:11" s="27" customFormat="1">
      <c r="B352" s="28"/>
      <c r="C352" s="28"/>
      <c r="D352" s="28"/>
      <c r="E352" s="29"/>
      <c r="G352" s="30"/>
      <c r="H352" s="23"/>
      <c r="I352" s="23"/>
      <c r="J352" s="23"/>
      <c r="K352" s="25"/>
    </row>
    <row r="353" spans="2:11" s="27" customFormat="1">
      <c r="B353" s="28"/>
      <c r="C353" s="28"/>
      <c r="D353" s="28"/>
      <c r="E353" s="29"/>
      <c r="G353" s="30"/>
      <c r="H353" s="23"/>
      <c r="I353" s="23"/>
      <c r="J353" s="23"/>
      <c r="K353" s="25"/>
    </row>
    <row r="354" spans="2:11" s="27" customFormat="1">
      <c r="B354" s="28"/>
      <c r="C354" s="28"/>
      <c r="D354" s="28"/>
      <c r="E354" s="29"/>
      <c r="G354" s="30"/>
      <c r="H354" s="23"/>
      <c r="I354" s="23"/>
      <c r="J354" s="23"/>
      <c r="K354" s="25"/>
    </row>
    <row r="355" spans="2:11" s="27" customFormat="1">
      <c r="B355" s="28"/>
      <c r="C355" s="28"/>
      <c r="D355" s="28"/>
      <c r="E355" s="29"/>
      <c r="G355" s="30"/>
      <c r="H355" s="23"/>
      <c r="I355" s="23"/>
      <c r="J355" s="23"/>
      <c r="K355" s="25"/>
    </row>
    <row r="356" spans="2:11" s="27" customFormat="1">
      <c r="B356" s="28"/>
      <c r="C356" s="28"/>
      <c r="D356" s="28"/>
      <c r="E356" s="29"/>
      <c r="G356" s="30"/>
      <c r="H356" s="23"/>
      <c r="I356" s="23"/>
      <c r="J356" s="23"/>
      <c r="K356" s="25"/>
    </row>
    <row r="357" spans="2:11" s="27" customFormat="1">
      <c r="B357" s="28"/>
      <c r="C357" s="28"/>
      <c r="D357" s="28"/>
      <c r="E357" s="29"/>
      <c r="G357" s="30"/>
      <c r="H357" s="23"/>
      <c r="I357" s="23"/>
      <c r="J357" s="23"/>
      <c r="K357" s="25"/>
    </row>
    <row r="358" spans="2:11" s="27" customFormat="1">
      <c r="B358" s="28"/>
      <c r="C358" s="28"/>
      <c r="D358" s="28"/>
      <c r="E358" s="29"/>
      <c r="G358" s="30"/>
      <c r="H358" s="23"/>
      <c r="I358" s="23"/>
      <c r="J358" s="23"/>
      <c r="K358" s="25"/>
    </row>
    <row r="359" spans="2:11" s="27" customFormat="1">
      <c r="B359" s="28"/>
      <c r="C359" s="28"/>
      <c r="D359" s="28"/>
      <c r="E359" s="29"/>
      <c r="G359" s="30"/>
      <c r="H359" s="23"/>
      <c r="I359" s="23"/>
      <c r="J359" s="23"/>
      <c r="K359" s="25"/>
    </row>
    <row r="360" spans="2:11" s="27" customFormat="1">
      <c r="B360" s="28"/>
      <c r="C360" s="28"/>
      <c r="D360" s="28"/>
      <c r="E360" s="29"/>
      <c r="G360" s="30"/>
      <c r="H360" s="23"/>
      <c r="I360" s="23"/>
      <c r="J360" s="23"/>
      <c r="K360" s="25"/>
    </row>
    <row r="361" spans="2:11" s="27" customFormat="1">
      <c r="B361" s="28"/>
      <c r="C361" s="28"/>
      <c r="D361" s="28"/>
      <c r="E361" s="29"/>
      <c r="G361" s="30"/>
      <c r="H361" s="23"/>
      <c r="I361" s="23"/>
      <c r="J361" s="23"/>
      <c r="K361" s="25"/>
    </row>
    <row r="362" spans="2:11" s="27" customFormat="1">
      <c r="B362" s="28"/>
      <c r="C362" s="28"/>
      <c r="D362" s="28"/>
      <c r="E362" s="29"/>
      <c r="G362" s="30"/>
      <c r="H362" s="23"/>
      <c r="I362" s="23"/>
      <c r="J362" s="23"/>
      <c r="K362" s="25"/>
    </row>
    <row r="363" spans="2:11" s="27" customFormat="1">
      <c r="B363" s="28"/>
      <c r="C363" s="28"/>
      <c r="D363" s="28"/>
      <c r="E363" s="29"/>
      <c r="G363" s="30"/>
      <c r="H363" s="23"/>
      <c r="I363" s="23"/>
      <c r="J363" s="23"/>
      <c r="K363" s="25"/>
    </row>
    <row r="364" spans="2:11" s="27" customFormat="1">
      <c r="B364" s="28"/>
      <c r="C364" s="28"/>
      <c r="D364" s="28"/>
      <c r="E364" s="29"/>
      <c r="G364" s="30"/>
      <c r="H364" s="23"/>
      <c r="I364" s="23"/>
      <c r="J364" s="23"/>
      <c r="K364" s="25"/>
    </row>
    <row r="365" spans="2:11" s="27" customFormat="1">
      <c r="B365" s="28"/>
      <c r="C365" s="28"/>
      <c r="D365" s="28"/>
      <c r="E365" s="29"/>
      <c r="G365" s="30"/>
      <c r="H365" s="23"/>
      <c r="I365" s="23"/>
      <c r="J365" s="23"/>
      <c r="K365" s="25"/>
    </row>
    <row r="366" spans="2:11" s="27" customFormat="1">
      <c r="B366" s="28"/>
      <c r="C366" s="28"/>
      <c r="D366" s="28"/>
      <c r="E366" s="29"/>
      <c r="G366" s="30"/>
      <c r="H366" s="23"/>
      <c r="I366" s="23"/>
      <c r="J366" s="23"/>
      <c r="K366" s="25"/>
    </row>
    <row r="367" spans="2:11" s="27" customFormat="1">
      <c r="B367" s="28"/>
      <c r="C367" s="28"/>
      <c r="D367" s="28"/>
      <c r="E367" s="29"/>
      <c r="G367" s="30"/>
      <c r="H367" s="23"/>
      <c r="I367" s="23"/>
      <c r="J367" s="23"/>
      <c r="K367" s="25"/>
    </row>
    <row r="368" spans="2:11" s="27" customFormat="1">
      <c r="B368" s="28"/>
      <c r="C368" s="28"/>
      <c r="D368" s="28"/>
      <c r="E368" s="29"/>
      <c r="G368" s="30"/>
      <c r="H368" s="23"/>
      <c r="I368" s="23"/>
      <c r="J368" s="23"/>
      <c r="K368" s="25"/>
    </row>
    <row r="369" spans="2:11" s="27" customFormat="1">
      <c r="B369" s="28"/>
      <c r="C369" s="28"/>
      <c r="D369" s="28"/>
      <c r="E369" s="29"/>
      <c r="G369" s="30"/>
      <c r="H369" s="23"/>
      <c r="I369" s="23"/>
      <c r="J369" s="23"/>
      <c r="K369" s="25"/>
    </row>
    <row r="370" spans="2:11" s="27" customFormat="1">
      <c r="B370" s="28"/>
      <c r="C370" s="28"/>
      <c r="D370" s="28"/>
      <c r="E370" s="29"/>
      <c r="G370" s="30"/>
      <c r="H370" s="23"/>
      <c r="I370" s="23"/>
      <c r="J370" s="23"/>
      <c r="K370" s="25"/>
    </row>
    <row r="371" spans="2:11" s="27" customFormat="1">
      <c r="B371" s="28"/>
      <c r="C371" s="28"/>
      <c r="D371" s="28"/>
      <c r="E371" s="29"/>
      <c r="G371" s="30"/>
      <c r="H371" s="23"/>
      <c r="I371" s="23"/>
      <c r="J371" s="23"/>
      <c r="K371" s="25"/>
    </row>
    <row r="372" spans="2:11" s="27" customFormat="1">
      <c r="B372" s="28"/>
      <c r="C372" s="28"/>
      <c r="D372" s="28"/>
      <c r="E372" s="29"/>
      <c r="G372" s="30"/>
      <c r="H372" s="23"/>
      <c r="I372" s="23"/>
      <c r="J372" s="23"/>
      <c r="K372" s="25"/>
    </row>
    <row r="373" spans="2:11" s="27" customFormat="1">
      <c r="B373" s="28"/>
      <c r="C373" s="28"/>
      <c r="D373" s="28"/>
      <c r="E373" s="29"/>
      <c r="G373" s="30"/>
      <c r="H373" s="23"/>
      <c r="I373" s="23"/>
      <c r="J373" s="23"/>
      <c r="K373" s="25"/>
    </row>
    <row r="374" spans="2:11" s="27" customFormat="1">
      <c r="B374" s="28"/>
      <c r="C374" s="28"/>
      <c r="D374" s="28"/>
      <c r="E374" s="29"/>
      <c r="G374" s="30"/>
      <c r="H374" s="23"/>
      <c r="I374" s="23"/>
      <c r="J374" s="23"/>
      <c r="K374" s="25"/>
    </row>
    <row r="375" spans="2:11" s="27" customFormat="1">
      <c r="B375" s="28"/>
      <c r="C375" s="28"/>
      <c r="D375" s="28"/>
      <c r="E375" s="29"/>
      <c r="G375" s="30"/>
      <c r="H375" s="23"/>
      <c r="I375" s="23"/>
      <c r="J375" s="23"/>
      <c r="K375" s="25"/>
    </row>
    <row r="376" spans="2:11" s="27" customFormat="1">
      <c r="B376" s="28"/>
      <c r="C376" s="28"/>
      <c r="D376" s="28"/>
      <c r="E376" s="29"/>
      <c r="G376" s="30"/>
      <c r="H376" s="23"/>
      <c r="I376" s="23"/>
      <c r="J376" s="23"/>
      <c r="K376" s="25"/>
    </row>
    <row r="377" spans="2:11" s="27" customFormat="1">
      <c r="B377" s="28"/>
      <c r="C377" s="28"/>
      <c r="D377" s="28"/>
      <c r="E377" s="29"/>
      <c r="G377" s="30"/>
      <c r="H377" s="23"/>
      <c r="I377" s="23"/>
      <c r="J377" s="23"/>
      <c r="K377" s="25"/>
    </row>
    <row r="378" spans="2:11" s="27" customFormat="1">
      <c r="B378" s="28"/>
      <c r="C378" s="28"/>
      <c r="D378" s="28"/>
      <c r="E378" s="29"/>
      <c r="G378" s="30"/>
      <c r="H378" s="23"/>
      <c r="I378" s="23"/>
      <c r="J378" s="23"/>
      <c r="K378" s="25"/>
    </row>
    <row r="379" spans="2:11" s="27" customFormat="1">
      <c r="B379" s="28"/>
      <c r="C379" s="28"/>
      <c r="D379" s="28"/>
      <c r="E379" s="29"/>
      <c r="G379" s="30"/>
      <c r="H379" s="23"/>
      <c r="I379" s="23"/>
      <c r="J379" s="23"/>
      <c r="K379" s="25"/>
    </row>
    <row r="380" spans="2:11" s="27" customFormat="1">
      <c r="B380" s="28"/>
      <c r="C380" s="28"/>
      <c r="D380" s="28"/>
      <c r="E380" s="29"/>
      <c r="G380" s="30"/>
      <c r="H380" s="23"/>
      <c r="I380" s="23"/>
      <c r="J380" s="23"/>
      <c r="K380" s="25"/>
    </row>
    <row r="381" spans="2:11" s="27" customFormat="1">
      <c r="B381" s="28"/>
      <c r="C381" s="28"/>
      <c r="D381" s="28"/>
      <c r="E381" s="29"/>
      <c r="G381" s="30"/>
      <c r="H381" s="23"/>
      <c r="I381" s="23"/>
      <c r="J381" s="23"/>
      <c r="K381" s="25"/>
    </row>
    <row r="382" spans="2:11" s="27" customFormat="1">
      <c r="B382" s="28"/>
      <c r="C382" s="28"/>
      <c r="D382" s="28"/>
      <c r="E382" s="29"/>
      <c r="G382" s="30"/>
      <c r="H382" s="23"/>
      <c r="I382" s="23"/>
      <c r="J382" s="23"/>
      <c r="K382" s="25"/>
    </row>
    <row r="383" spans="2:11" s="27" customFormat="1">
      <c r="B383" s="28"/>
      <c r="C383" s="28"/>
      <c r="D383" s="28"/>
      <c r="E383" s="29"/>
      <c r="G383" s="30"/>
      <c r="H383" s="23"/>
      <c r="I383" s="23"/>
      <c r="J383" s="23"/>
      <c r="K383" s="25"/>
    </row>
    <row r="384" spans="2:11" s="27" customFormat="1">
      <c r="B384" s="28"/>
      <c r="C384" s="28"/>
      <c r="D384" s="28"/>
      <c r="E384" s="29"/>
      <c r="G384" s="30"/>
      <c r="H384" s="23"/>
      <c r="I384" s="23"/>
      <c r="J384" s="23"/>
      <c r="K384" s="25"/>
    </row>
    <row r="385" spans="2:11" s="27" customFormat="1">
      <c r="B385" s="28"/>
      <c r="C385" s="28"/>
      <c r="D385" s="28"/>
      <c r="E385" s="29"/>
      <c r="G385" s="30"/>
      <c r="H385" s="23"/>
      <c r="I385" s="23"/>
      <c r="J385" s="23"/>
      <c r="K385" s="25"/>
    </row>
    <row r="386" spans="2:11" s="27" customFormat="1">
      <c r="B386" s="28"/>
      <c r="C386" s="28"/>
      <c r="D386" s="28"/>
      <c r="E386" s="29"/>
      <c r="G386" s="30"/>
      <c r="H386" s="23"/>
      <c r="I386" s="23"/>
      <c r="J386" s="23"/>
      <c r="K386" s="25"/>
    </row>
    <row r="387" spans="2:11" s="27" customFormat="1">
      <c r="B387" s="28"/>
      <c r="C387" s="28"/>
      <c r="D387" s="28"/>
      <c r="E387" s="29"/>
      <c r="G387" s="30"/>
      <c r="H387" s="23"/>
      <c r="I387" s="23"/>
      <c r="J387" s="23"/>
      <c r="K387" s="25"/>
    </row>
    <row r="388" spans="2:11" s="27" customFormat="1">
      <c r="B388" s="28"/>
      <c r="C388" s="28"/>
      <c r="D388" s="28"/>
      <c r="E388" s="29"/>
      <c r="G388" s="30"/>
      <c r="H388" s="23"/>
      <c r="I388" s="23"/>
      <c r="J388" s="23"/>
      <c r="K388" s="25"/>
    </row>
    <row r="389" spans="2:11" s="27" customFormat="1">
      <c r="B389" s="28"/>
      <c r="C389" s="28"/>
      <c r="D389" s="28"/>
      <c r="E389" s="29"/>
      <c r="G389" s="30"/>
      <c r="H389" s="23"/>
      <c r="I389" s="23"/>
      <c r="J389" s="23"/>
      <c r="K389" s="25"/>
    </row>
    <row r="390" spans="2:11" s="27" customFormat="1">
      <c r="B390" s="28"/>
      <c r="C390" s="28"/>
      <c r="D390" s="28"/>
      <c r="E390" s="29"/>
      <c r="G390" s="30"/>
      <c r="H390" s="23"/>
      <c r="I390" s="23"/>
      <c r="J390" s="23"/>
      <c r="K390" s="25"/>
    </row>
    <row r="391" spans="2:11" s="27" customFormat="1">
      <c r="B391" s="28"/>
      <c r="C391" s="28"/>
      <c r="D391" s="28"/>
      <c r="E391" s="29"/>
      <c r="G391" s="30"/>
      <c r="H391" s="23"/>
      <c r="I391" s="23"/>
      <c r="J391" s="23"/>
      <c r="K391" s="25"/>
    </row>
    <row r="392" spans="2:11" s="27" customFormat="1">
      <c r="B392" s="28"/>
      <c r="C392" s="28"/>
      <c r="D392" s="28"/>
      <c r="E392" s="29"/>
      <c r="G392" s="30"/>
      <c r="H392" s="23"/>
      <c r="I392" s="23"/>
      <c r="J392" s="23"/>
      <c r="K392" s="25"/>
    </row>
    <row r="393" spans="2:11" s="27" customFormat="1">
      <c r="B393" s="28"/>
      <c r="C393" s="28"/>
      <c r="D393" s="28"/>
      <c r="E393" s="29"/>
      <c r="G393" s="30"/>
      <c r="H393" s="23"/>
      <c r="I393" s="23"/>
      <c r="J393" s="23"/>
      <c r="K393" s="25"/>
    </row>
    <row r="394" spans="2:11" s="27" customFormat="1">
      <c r="B394" s="28"/>
      <c r="C394" s="28"/>
      <c r="D394" s="28"/>
      <c r="E394" s="29"/>
      <c r="G394" s="30"/>
      <c r="H394" s="23"/>
      <c r="I394" s="23"/>
      <c r="J394" s="23"/>
      <c r="K394" s="25"/>
    </row>
    <row r="395" spans="2:11" s="27" customFormat="1">
      <c r="B395" s="28"/>
      <c r="C395" s="28"/>
      <c r="D395" s="28"/>
      <c r="E395" s="29"/>
      <c r="G395" s="30"/>
      <c r="H395" s="23"/>
      <c r="I395" s="23"/>
      <c r="J395" s="23"/>
      <c r="K395" s="25"/>
    </row>
    <row r="396" spans="2:11" s="27" customFormat="1">
      <c r="B396" s="28"/>
      <c r="C396" s="28"/>
      <c r="D396" s="28"/>
      <c r="E396" s="29"/>
      <c r="G396" s="30"/>
      <c r="H396" s="23"/>
      <c r="I396" s="23"/>
      <c r="J396" s="23"/>
      <c r="K396" s="25"/>
    </row>
    <row r="397" spans="2:11" s="27" customFormat="1">
      <c r="B397" s="28"/>
      <c r="C397" s="28"/>
      <c r="D397" s="28"/>
      <c r="E397" s="29"/>
      <c r="G397" s="30"/>
      <c r="H397" s="23"/>
      <c r="I397" s="23"/>
      <c r="J397" s="23"/>
      <c r="K397" s="25"/>
    </row>
    <row r="398" spans="2:11" s="27" customFormat="1">
      <c r="B398" s="28"/>
      <c r="C398" s="28"/>
      <c r="D398" s="28"/>
      <c r="E398" s="29"/>
      <c r="G398" s="30"/>
      <c r="H398" s="23"/>
      <c r="I398" s="23"/>
      <c r="J398" s="23"/>
      <c r="K398" s="25"/>
    </row>
    <row r="399" spans="2:11" s="27" customFormat="1">
      <c r="B399" s="28"/>
      <c r="C399" s="28"/>
      <c r="D399" s="28"/>
      <c r="E399" s="29"/>
      <c r="G399" s="30"/>
      <c r="H399" s="23"/>
      <c r="I399" s="23"/>
      <c r="J399" s="23"/>
      <c r="K399" s="25"/>
    </row>
    <row r="400" spans="2:11" s="27" customFormat="1">
      <c r="B400" s="28"/>
      <c r="C400" s="28"/>
      <c r="D400" s="28"/>
      <c r="E400" s="29"/>
      <c r="G400" s="30"/>
      <c r="H400" s="23"/>
      <c r="I400" s="23"/>
      <c r="J400" s="23"/>
      <c r="K400" s="25"/>
    </row>
    <row r="401" spans="2:11" s="27" customFormat="1">
      <c r="B401" s="28"/>
      <c r="C401" s="28"/>
      <c r="D401" s="28"/>
      <c r="E401" s="29"/>
      <c r="G401" s="30"/>
      <c r="H401" s="23"/>
      <c r="I401" s="23"/>
      <c r="J401" s="23"/>
      <c r="K401" s="25"/>
    </row>
    <row r="402" spans="2:11" s="27" customFormat="1">
      <c r="B402" s="28"/>
      <c r="C402" s="28"/>
      <c r="D402" s="28"/>
      <c r="E402" s="29"/>
      <c r="G402" s="30"/>
      <c r="H402" s="23"/>
      <c r="I402" s="23"/>
      <c r="J402" s="23"/>
      <c r="K402" s="25"/>
    </row>
    <row r="403" spans="2:11" s="27" customFormat="1">
      <c r="B403" s="28"/>
      <c r="C403" s="28"/>
      <c r="D403" s="28"/>
      <c r="E403" s="29"/>
      <c r="G403" s="30"/>
      <c r="H403" s="23"/>
      <c r="I403" s="23"/>
      <c r="J403" s="23"/>
      <c r="K403" s="25"/>
    </row>
    <row r="404" spans="2:11" s="27" customFormat="1">
      <c r="B404" s="28"/>
      <c r="C404" s="28"/>
      <c r="D404" s="28"/>
      <c r="E404" s="29"/>
      <c r="G404" s="30"/>
      <c r="H404" s="23"/>
      <c r="I404" s="23"/>
      <c r="J404" s="23"/>
      <c r="K404" s="25"/>
    </row>
    <row r="405" spans="2:11" s="27" customFormat="1">
      <c r="B405" s="28"/>
      <c r="C405" s="28"/>
      <c r="D405" s="28"/>
      <c r="E405" s="29"/>
      <c r="G405" s="30"/>
      <c r="H405" s="23"/>
      <c r="I405" s="23"/>
      <c r="J405" s="23"/>
      <c r="K405" s="25"/>
    </row>
    <row r="406" spans="2:11" s="27" customFormat="1">
      <c r="B406" s="28"/>
      <c r="C406" s="28"/>
      <c r="D406" s="28"/>
      <c r="E406" s="29"/>
      <c r="G406" s="30"/>
      <c r="H406" s="23"/>
      <c r="I406" s="23"/>
      <c r="J406" s="23"/>
      <c r="K406" s="25"/>
    </row>
    <row r="407" spans="2:11" s="27" customFormat="1">
      <c r="B407" s="28"/>
      <c r="C407" s="28"/>
      <c r="D407" s="28"/>
      <c r="E407" s="29"/>
      <c r="G407" s="30"/>
      <c r="H407" s="23"/>
      <c r="I407" s="23"/>
      <c r="J407" s="23"/>
      <c r="K407" s="25"/>
    </row>
    <row r="408" spans="2:11" s="27" customFormat="1">
      <c r="B408" s="28"/>
      <c r="C408" s="28"/>
      <c r="D408" s="28"/>
      <c r="E408" s="29"/>
      <c r="G408" s="30"/>
      <c r="H408" s="23"/>
      <c r="I408" s="23"/>
      <c r="J408" s="23"/>
      <c r="K408" s="25"/>
    </row>
    <row r="409" spans="2:11" s="27" customFormat="1">
      <c r="B409" s="28"/>
      <c r="C409" s="28"/>
      <c r="D409" s="28"/>
      <c r="E409" s="29"/>
      <c r="G409" s="30"/>
      <c r="H409" s="23"/>
      <c r="I409" s="23"/>
      <c r="J409" s="23"/>
      <c r="K409" s="25"/>
    </row>
    <row r="410" spans="2:11" s="27" customFormat="1">
      <c r="B410" s="28"/>
      <c r="C410" s="28"/>
      <c r="D410" s="28"/>
      <c r="E410" s="29"/>
      <c r="G410" s="30"/>
      <c r="H410" s="23"/>
      <c r="I410" s="23"/>
      <c r="J410" s="23"/>
      <c r="K410" s="25"/>
    </row>
    <row r="411" spans="2:11" s="27" customFormat="1">
      <c r="B411" s="28"/>
      <c r="C411" s="28"/>
      <c r="D411" s="28"/>
      <c r="E411" s="29"/>
      <c r="G411" s="30"/>
      <c r="H411" s="23"/>
      <c r="I411" s="23"/>
      <c r="J411" s="23"/>
      <c r="K411" s="25"/>
    </row>
    <row r="412" spans="2:11" s="27" customFormat="1">
      <c r="B412" s="28"/>
      <c r="C412" s="28"/>
      <c r="D412" s="28"/>
      <c r="E412" s="29"/>
      <c r="G412" s="30"/>
      <c r="H412" s="23"/>
      <c r="I412" s="23"/>
      <c r="J412" s="23"/>
      <c r="K412" s="25"/>
    </row>
    <row r="413" spans="2:11" s="27" customFormat="1">
      <c r="B413" s="28"/>
      <c r="C413" s="28"/>
      <c r="D413" s="28"/>
      <c r="E413" s="29"/>
      <c r="G413" s="30"/>
      <c r="H413" s="23"/>
      <c r="I413" s="23"/>
      <c r="J413" s="23"/>
      <c r="K413" s="25"/>
    </row>
    <row r="414" spans="2:11" s="27" customFormat="1">
      <c r="B414" s="28"/>
      <c r="C414" s="28"/>
      <c r="D414" s="28"/>
      <c r="E414" s="29"/>
      <c r="G414" s="30"/>
      <c r="H414" s="23"/>
      <c r="I414" s="23"/>
      <c r="J414" s="23"/>
      <c r="K414" s="25"/>
    </row>
    <row r="415" spans="2:11" s="27" customFormat="1">
      <c r="B415" s="28"/>
      <c r="C415" s="28"/>
      <c r="D415" s="28"/>
      <c r="E415" s="29"/>
      <c r="G415" s="30"/>
      <c r="H415" s="23"/>
      <c r="I415" s="23"/>
      <c r="J415" s="23"/>
      <c r="K415" s="25"/>
    </row>
    <row r="416" spans="2:11" s="27" customFormat="1">
      <c r="B416" s="28"/>
      <c r="C416" s="28"/>
      <c r="D416" s="28"/>
      <c r="E416" s="29"/>
      <c r="G416" s="30"/>
      <c r="H416" s="23"/>
      <c r="I416" s="23"/>
      <c r="J416" s="23"/>
      <c r="K416" s="25"/>
    </row>
    <row r="417" spans="2:11">
      <c r="B417" s="28"/>
      <c r="C417" s="28"/>
      <c r="D417" s="28"/>
      <c r="E417" s="29"/>
      <c r="F417" s="27"/>
      <c r="G417" s="30"/>
      <c r="H417" s="23"/>
      <c r="I417" s="23"/>
      <c r="J417" s="23"/>
      <c r="K417" s="25"/>
    </row>
    <row r="418" spans="2:11">
      <c r="B418" s="28"/>
      <c r="C418" s="28"/>
      <c r="D418" s="28"/>
      <c r="E418" s="29"/>
      <c r="F418" s="27"/>
      <c r="G418" s="30"/>
      <c r="H418" s="23"/>
      <c r="I418" s="23"/>
      <c r="J418" s="23"/>
      <c r="K418" s="25"/>
    </row>
    <row r="419" spans="2:11">
      <c r="B419" s="28"/>
      <c r="C419" s="28"/>
      <c r="D419" s="28"/>
      <c r="E419" s="29"/>
      <c r="F419" s="27"/>
      <c r="G419" s="30"/>
      <c r="H419" s="23"/>
      <c r="I419" s="23"/>
      <c r="J419" s="23"/>
      <c r="K419" s="25"/>
    </row>
    <row r="420" spans="2:11">
      <c r="B420" s="28"/>
      <c r="C420" s="28"/>
      <c r="D420" s="28"/>
      <c r="E420" s="29"/>
      <c r="F420" s="27"/>
      <c r="G420" s="30"/>
      <c r="H420" s="23"/>
      <c r="I420" s="23"/>
      <c r="J420" s="23"/>
      <c r="K420" s="25"/>
    </row>
    <row r="421" spans="2:11">
      <c r="B421" s="28"/>
      <c r="C421" s="28"/>
      <c r="D421" s="28"/>
      <c r="E421" s="29"/>
      <c r="F421" s="27"/>
      <c r="G421" s="30"/>
      <c r="H421" s="23"/>
      <c r="I421" s="23"/>
      <c r="J421" s="23"/>
      <c r="K421" s="25"/>
    </row>
    <row r="422" spans="2:11">
      <c r="B422" s="28"/>
      <c r="C422" s="28"/>
      <c r="D422" s="28"/>
      <c r="E422" s="29"/>
      <c r="F422" s="27"/>
      <c r="G422" s="30"/>
      <c r="H422" s="23"/>
      <c r="I422" s="23"/>
      <c r="J422" s="23"/>
      <c r="K422" s="25"/>
    </row>
    <row r="423" spans="2:11">
      <c r="B423" s="28"/>
      <c r="C423" s="28"/>
      <c r="D423" s="28"/>
      <c r="E423" s="29"/>
      <c r="F423" s="27"/>
      <c r="G423" s="30"/>
      <c r="H423" s="23"/>
      <c r="I423" s="23"/>
      <c r="J423" s="23"/>
      <c r="K423" s="25"/>
    </row>
    <row r="424" spans="2:11">
      <c r="B424" s="28"/>
      <c r="C424" s="28"/>
      <c r="D424" s="28"/>
      <c r="E424" s="29"/>
      <c r="F424" s="27"/>
      <c r="G424" s="30"/>
      <c r="H424" s="23"/>
      <c r="I424" s="23"/>
      <c r="J424" s="23"/>
      <c r="K424" s="25"/>
    </row>
    <row r="425" spans="2:11">
      <c r="B425" s="28"/>
      <c r="C425" s="28"/>
      <c r="D425" s="28"/>
      <c r="E425" s="29"/>
      <c r="F425" s="27"/>
      <c r="G425" s="30"/>
      <c r="H425" s="23"/>
      <c r="I425" s="23"/>
      <c r="J425" s="23"/>
      <c r="K425" s="25"/>
    </row>
    <row r="426" spans="2:11">
      <c r="B426" s="28"/>
      <c r="C426" s="28"/>
      <c r="D426" s="28"/>
      <c r="E426" s="29"/>
      <c r="F426" s="27"/>
      <c r="G426" s="30"/>
      <c r="H426" s="23"/>
      <c r="I426" s="23"/>
      <c r="J426" s="23"/>
      <c r="K426" s="25"/>
    </row>
    <row r="427" spans="2:11">
      <c r="B427" s="28"/>
      <c r="C427" s="28"/>
      <c r="D427" s="28"/>
      <c r="E427" s="29"/>
      <c r="F427" s="27"/>
      <c r="G427" s="30"/>
      <c r="H427" s="23"/>
      <c r="I427" s="23"/>
      <c r="J427" s="23"/>
      <c r="K427" s="25"/>
    </row>
    <row r="428" spans="2:11">
      <c r="B428" s="28"/>
      <c r="C428" s="28"/>
      <c r="D428" s="28"/>
      <c r="E428" s="29"/>
      <c r="F428" s="27"/>
      <c r="G428" s="30"/>
      <c r="H428" s="23"/>
      <c r="I428" s="23"/>
      <c r="J428" s="23"/>
      <c r="K428" s="25"/>
    </row>
    <row r="429" spans="2:11">
      <c r="B429" s="28"/>
      <c r="C429" s="28"/>
      <c r="D429" s="28"/>
      <c r="E429" s="29"/>
      <c r="F429" s="27"/>
      <c r="G429" s="30"/>
      <c r="H429" s="23"/>
      <c r="I429" s="23"/>
      <c r="J429" s="23"/>
      <c r="K429" s="25"/>
    </row>
    <row r="430" spans="2:11">
      <c r="B430" s="28"/>
      <c r="C430" s="28"/>
      <c r="D430" s="28"/>
      <c r="E430" s="29"/>
      <c r="F430" s="27"/>
      <c r="G430" s="30"/>
      <c r="H430" s="23"/>
      <c r="I430" s="23"/>
      <c r="J430" s="23"/>
      <c r="K430" s="25"/>
    </row>
    <row r="431" spans="2:11">
      <c r="B431" s="28"/>
      <c r="C431" s="28"/>
      <c r="D431" s="28"/>
      <c r="E431" s="29"/>
      <c r="F431" s="27"/>
      <c r="G431" s="30"/>
      <c r="H431" s="23"/>
      <c r="I431" s="23"/>
      <c r="J431" s="23"/>
      <c r="K431" s="25"/>
    </row>
    <row r="432" spans="2:11">
      <c r="B432" s="28"/>
      <c r="C432" s="28"/>
      <c r="D432" s="28"/>
      <c r="E432" s="29"/>
      <c r="F432" s="27"/>
      <c r="G432" s="30"/>
      <c r="H432" s="23"/>
      <c r="I432" s="23"/>
      <c r="J432" s="23"/>
      <c r="K432" s="25"/>
    </row>
    <row r="433" spans="2:11">
      <c r="B433" s="28"/>
      <c r="C433" s="28"/>
      <c r="D433" s="28"/>
      <c r="E433" s="29"/>
      <c r="F433" s="27"/>
      <c r="G433" s="30"/>
      <c r="H433" s="23"/>
      <c r="I433" s="23"/>
      <c r="J433" s="23"/>
      <c r="K433" s="25"/>
    </row>
    <row r="434" spans="2:11">
      <c r="B434" s="28"/>
      <c r="C434" s="28"/>
      <c r="D434" s="28"/>
      <c r="E434" s="29"/>
      <c r="F434" s="27"/>
      <c r="G434" s="30"/>
      <c r="H434" s="23"/>
      <c r="I434" s="23"/>
      <c r="J434" s="23"/>
      <c r="K434" s="25"/>
    </row>
    <row r="435" spans="2:11">
      <c r="B435" s="28"/>
      <c r="C435" s="28"/>
      <c r="D435" s="28"/>
      <c r="E435" s="29"/>
      <c r="F435" s="27"/>
      <c r="G435" s="30"/>
      <c r="H435" s="23"/>
      <c r="I435" s="23"/>
      <c r="J435" s="23"/>
      <c r="K435" s="25"/>
    </row>
    <row r="436" spans="2:11">
      <c r="B436" s="28"/>
      <c r="C436" s="28"/>
      <c r="D436" s="28"/>
      <c r="E436" s="29"/>
      <c r="F436" s="27"/>
      <c r="G436" s="30"/>
      <c r="H436" s="23"/>
      <c r="I436" s="23"/>
      <c r="J436" s="23"/>
      <c r="K436" s="25"/>
    </row>
    <row r="437" spans="2:11">
      <c r="B437" s="28"/>
      <c r="C437" s="28"/>
      <c r="D437" s="28"/>
      <c r="E437" s="29"/>
      <c r="F437" s="27"/>
      <c r="G437" s="30"/>
      <c r="H437" s="23"/>
      <c r="I437" s="23"/>
      <c r="J437" s="23"/>
      <c r="K437" s="25"/>
    </row>
    <row r="438" spans="2:11">
      <c r="B438" s="28"/>
      <c r="C438" s="28"/>
      <c r="D438" s="28"/>
      <c r="E438" s="29"/>
      <c r="F438" s="27"/>
      <c r="G438" s="30"/>
      <c r="H438" s="23"/>
      <c r="I438" s="23"/>
      <c r="J438" s="23"/>
      <c r="K438" s="25"/>
    </row>
    <row r="439" spans="2:11">
      <c r="B439" s="28"/>
      <c r="C439" s="28"/>
      <c r="D439" s="28"/>
      <c r="E439" s="29"/>
      <c r="F439" s="27"/>
      <c r="G439" s="30"/>
      <c r="H439" s="23"/>
      <c r="I439" s="23"/>
      <c r="J439" s="23"/>
      <c r="K439" s="25"/>
    </row>
    <row r="440" spans="2:11">
      <c r="B440" s="28"/>
      <c r="C440" s="28"/>
      <c r="D440" s="28"/>
      <c r="E440" s="29"/>
      <c r="F440" s="27"/>
      <c r="G440" s="30"/>
      <c r="H440" s="23"/>
      <c r="I440" s="23"/>
      <c r="J440" s="23"/>
      <c r="K440" s="25"/>
    </row>
    <row r="441" spans="2:11">
      <c r="B441" s="28"/>
      <c r="C441" s="28"/>
      <c r="D441" s="28"/>
      <c r="E441" s="29"/>
      <c r="F441" s="27"/>
      <c r="G441" s="30"/>
      <c r="H441" s="23"/>
      <c r="I441" s="23"/>
      <c r="J441" s="23"/>
      <c r="K441" s="25"/>
    </row>
    <row r="442" spans="2:11">
      <c r="B442" s="28"/>
      <c r="C442" s="28"/>
      <c r="D442" s="28"/>
      <c r="E442" s="29"/>
      <c r="F442" s="27"/>
      <c r="G442" s="30"/>
      <c r="H442" s="23"/>
      <c r="I442" s="23"/>
      <c r="J442" s="23"/>
      <c r="K442" s="25"/>
    </row>
    <row r="443" spans="2:11">
      <c r="B443" s="28"/>
      <c r="C443" s="28"/>
      <c r="D443" s="28"/>
      <c r="E443" s="29"/>
      <c r="F443" s="27"/>
      <c r="G443" s="30"/>
      <c r="H443" s="23"/>
      <c r="I443" s="23"/>
      <c r="J443" s="23"/>
      <c r="K443" s="25"/>
    </row>
    <row r="444" spans="2:11">
      <c r="B444" s="28"/>
      <c r="C444" s="28"/>
      <c r="D444" s="28"/>
      <c r="E444" s="29"/>
      <c r="F444" s="27"/>
      <c r="G444" s="30"/>
      <c r="H444" s="23"/>
      <c r="I444" s="23"/>
      <c r="J444" s="23"/>
      <c r="K444" s="25"/>
    </row>
    <row r="445" spans="2:11">
      <c r="B445" s="28"/>
      <c r="C445" s="28"/>
      <c r="D445" s="28"/>
      <c r="E445" s="29"/>
      <c r="F445" s="27"/>
      <c r="G445" s="30"/>
      <c r="H445" s="23"/>
      <c r="I445" s="23"/>
      <c r="J445" s="23"/>
      <c r="K445" s="25"/>
    </row>
    <row r="446" spans="2:11">
      <c r="B446" s="28"/>
      <c r="C446" s="28"/>
      <c r="D446" s="28"/>
      <c r="E446" s="29"/>
      <c r="F446" s="27"/>
      <c r="G446" s="30"/>
      <c r="H446" s="23"/>
      <c r="I446" s="23"/>
      <c r="J446" s="23"/>
      <c r="K446" s="25"/>
    </row>
    <row r="447" spans="2:11">
      <c r="B447" s="28"/>
      <c r="C447" s="28"/>
      <c r="D447" s="28"/>
      <c r="E447" s="29"/>
      <c r="F447" s="27"/>
      <c r="G447" s="30"/>
      <c r="H447" s="23"/>
      <c r="I447" s="23"/>
      <c r="J447" s="23"/>
      <c r="K447" s="25"/>
    </row>
    <row r="448" spans="2:11">
      <c r="B448" s="28"/>
      <c r="C448" s="28"/>
      <c r="D448" s="28"/>
      <c r="E448" s="29"/>
      <c r="F448" s="27"/>
      <c r="G448" s="30"/>
      <c r="H448" s="23"/>
      <c r="I448" s="23"/>
      <c r="J448" s="23"/>
      <c r="K448" s="25"/>
    </row>
    <row r="449" spans="2:11">
      <c r="B449" s="28"/>
      <c r="C449" s="28"/>
      <c r="D449" s="28"/>
      <c r="E449" s="29"/>
      <c r="F449" s="27"/>
      <c r="G449" s="30"/>
      <c r="H449" s="23"/>
      <c r="I449" s="23"/>
      <c r="J449" s="23"/>
      <c r="K449" s="25"/>
    </row>
    <row r="450" spans="2:11">
      <c r="B450" s="28"/>
      <c r="C450" s="28"/>
      <c r="D450" s="28"/>
      <c r="E450" s="29"/>
      <c r="F450" s="27"/>
      <c r="G450" s="30"/>
      <c r="H450" s="23"/>
      <c r="I450" s="23"/>
      <c r="J450" s="23"/>
      <c r="K450" s="25"/>
    </row>
    <row r="451" spans="2:11">
      <c r="B451" s="28"/>
      <c r="C451" s="28"/>
      <c r="D451" s="28"/>
      <c r="E451" s="29"/>
      <c r="F451" s="27"/>
      <c r="G451" s="30"/>
      <c r="H451" s="23"/>
      <c r="I451" s="23"/>
      <c r="J451" s="23"/>
      <c r="K451" s="25"/>
    </row>
    <row r="452" spans="2:11">
      <c r="B452" s="28"/>
      <c r="C452" s="28"/>
      <c r="D452" s="28"/>
      <c r="E452" s="29"/>
      <c r="F452" s="27"/>
      <c r="G452" s="30"/>
      <c r="H452" s="23"/>
      <c r="I452" s="23"/>
      <c r="J452" s="23"/>
      <c r="K452" s="25"/>
    </row>
    <row r="453" spans="2:11">
      <c r="B453" s="28"/>
      <c r="C453" s="28"/>
      <c r="D453" s="28"/>
      <c r="E453" s="29"/>
      <c r="F453" s="27"/>
      <c r="G453" s="30"/>
      <c r="H453" s="23"/>
      <c r="I453" s="23"/>
      <c r="J453" s="23"/>
      <c r="K453" s="25"/>
    </row>
    <row r="454" spans="2:11">
      <c r="B454" s="28"/>
      <c r="C454" s="28"/>
      <c r="D454" s="28"/>
      <c r="E454" s="29"/>
      <c r="F454" s="27"/>
      <c r="G454" s="30"/>
      <c r="H454" s="23"/>
      <c r="I454" s="23"/>
      <c r="J454" s="23"/>
      <c r="K454" s="25"/>
    </row>
    <row r="455" spans="2:11">
      <c r="B455" s="28"/>
      <c r="C455" s="28"/>
      <c r="D455" s="28"/>
      <c r="E455" s="29"/>
      <c r="F455" s="27"/>
      <c r="G455" s="30"/>
      <c r="H455" s="23"/>
      <c r="I455" s="23"/>
      <c r="J455" s="23"/>
      <c r="K455" s="25"/>
    </row>
    <row r="456" spans="2:11">
      <c r="B456" s="28"/>
      <c r="C456" s="28"/>
      <c r="D456" s="28"/>
      <c r="E456" s="29"/>
      <c r="F456" s="27"/>
      <c r="G456" s="30"/>
      <c r="H456" s="23"/>
      <c r="I456" s="23"/>
      <c r="J456" s="23"/>
      <c r="K456" s="25"/>
    </row>
    <row r="457" spans="2:11">
      <c r="B457" s="28"/>
      <c r="C457" s="28"/>
      <c r="D457" s="28"/>
      <c r="E457" s="29"/>
      <c r="F457" s="27"/>
      <c r="G457" s="30"/>
      <c r="H457" s="23"/>
      <c r="I457" s="23"/>
      <c r="J457" s="23"/>
      <c r="K457" s="25"/>
    </row>
    <row r="458" spans="2:11">
      <c r="B458" s="28"/>
      <c r="C458" s="28"/>
      <c r="D458" s="28"/>
      <c r="E458" s="29"/>
      <c r="F458" s="27"/>
      <c r="G458" s="30"/>
      <c r="H458" s="23"/>
      <c r="I458" s="23"/>
      <c r="J458" s="23"/>
      <c r="K458" s="25"/>
    </row>
    <row r="459" spans="2:11">
      <c r="B459" s="28"/>
      <c r="C459" s="28"/>
      <c r="D459" s="28"/>
      <c r="E459" s="29"/>
      <c r="F459" s="27"/>
      <c r="G459" s="30"/>
      <c r="H459" s="23"/>
      <c r="I459" s="23"/>
      <c r="J459" s="23"/>
      <c r="K459" s="25"/>
    </row>
    <row r="460" spans="2:11">
      <c r="B460" s="28"/>
      <c r="C460" s="28"/>
      <c r="D460" s="28"/>
      <c r="E460" s="29"/>
      <c r="F460" s="27"/>
      <c r="G460" s="30"/>
      <c r="H460" s="23"/>
      <c r="I460" s="23"/>
      <c r="J460" s="23"/>
      <c r="K460" s="25"/>
    </row>
    <row r="461" spans="2:11">
      <c r="B461" s="28"/>
      <c r="C461" s="28"/>
      <c r="D461" s="28"/>
      <c r="E461" s="29"/>
      <c r="F461" s="27"/>
      <c r="G461" s="30"/>
      <c r="H461" s="23"/>
      <c r="I461" s="23"/>
      <c r="J461" s="23"/>
      <c r="K461" s="25"/>
    </row>
    <row r="462" spans="2:11">
      <c r="B462" s="28"/>
      <c r="C462" s="28"/>
      <c r="D462" s="28"/>
      <c r="E462" s="29"/>
      <c r="F462" s="27"/>
      <c r="G462" s="30"/>
      <c r="H462" s="23"/>
      <c r="I462" s="23"/>
      <c r="J462" s="23"/>
      <c r="K462" s="25"/>
    </row>
    <row r="463" spans="2:11">
      <c r="B463" s="28"/>
      <c r="C463" s="28"/>
      <c r="D463" s="28"/>
      <c r="E463" s="29"/>
      <c r="F463" s="27"/>
      <c r="G463" s="30"/>
      <c r="H463" s="23"/>
      <c r="I463" s="23"/>
      <c r="J463" s="23"/>
      <c r="K463" s="25"/>
    </row>
    <row r="464" spans="2:11">
      <c r="B464" s="28"/>
      <c r="C464" s="28"/>
      <c r="D464" s="28"/>
      <c r="E464" s="29"/>
      <c r="F464" s="27"/>
      <c r="G464" s="30"/>
      <c r="H464" s="23"/>
      <c r="I464" s="23"/>
      <c r="J464" s="23"/>
      <c r="K464" s="25"/>
    </row>
    <row r="465" spans="2:11">
      <c r="B465" s="28"/>
      <c r="C465" s="28"/>
      <c r="D465" s="28"/>
      <c r="E465" s="29"/>
      <c r="F465" s="27"/>
      <c r="G465" s="30"/>
      <c r="H465" s="23"/>
      <c r="I465" s="23"/>
      <c r="J465" s="23"/>
      <c r="K465" s="25"/>
    </row>
    <row r="466" spans="2:11">
      <c r="B466" s="28"/>
      <c r="C466" s="28"/>
      <c r="D466" s="28"/>
      <c r="E466" s="29"/>
      <c r="F466" s="27"/>
      <c r="G466" s="30"/>
      <c r="H466" s="23"/>
      <c r="I466" s="23"/>
      <c r="J466" s="23"/>
      <c r="K466" s="25"/>
    </row>
    <row r="467" spans="2:11">
      <c r="B467" s="28"/>
      <c r="C467" s="28"/>
      <c r="D467" s="28"/>
      <c r="E467" s="29"/>
      <c r="F467" s="27"/>
      <c r="G467" s="30"/>
      <c r="H467" s="23"/>
      <c r="I467" s="23"/>
      <c r="J467" s="23"/>
      <c r="K467" s="25"/>
    </row>
    <row r="468" spans="2:11">
      <c r="B468" s="28"/>
      <c r="C468" s="28"/>
      <c r="D468" s="28"/>
      <c r="E468" s="29"/>
      <c r="F468" s="27"/>
      <c r="G468" s="30"/>
      <c r="H468" s="23"/>
      <c r="I468" s="23"/>
      <c r="J468" s="23"/>
      <c r="K468" s="25"/>
    </row>
    <row r="469" spans="2:11">
      <c r="B469" s="28"/>
      <c r="C469" s="28"/>
      <c r="D469" s="28"/>
      <c r="E469" s="29"/>
      <c r="F469" s="27"/>
      <c r="G469" s="30"/>
      <c r="H469" s="23"/>
      <c r="I469" s="23"/>
      <c r="J469" s="23"/>
      <c r="K469" s="25"/>
    </row>
    <row r="470" spans="2:11">
      <c r="B470" s="28"/>
      <c r="C470" s="28"/>
      <c r="D470" s="28"/>
      <c r="E470" s="29"/>
      <c r="F470" s="27"/>
      <c r="G470" s="30"/>
      <c r="H470" s="23"/>
      <c r="I470" s="23"/>
      <c r="J470" s="23"/>
      <c r="K470" s="25"/>
    </row>
    <row r="471" spans="2:11">
      <c r="B471" s="28"/>
      <c r="C471" s="28"/>
      <c r="D471" s="28"/>
      <c r="E471" s="29"/>
      <c r="F471" s="27"/>
      <c r="G471" s="30"/>
      <c r="H471" s="23"/>
      <c r="I471" s="23"/>
      <c r="J471" s="23"/>
      <c r="K471" s="25"/>
    </row>
    <row r="472" spans="2:11">
      <c r="B472" s="28"/>
      <c r="C472" s="28"/>
      <c r="D472" s="28"/>
      <c r="E472" s="29"/>
      <c r="F472" s="27"/>
      <c r="G472" s="30"/>
      <c r="H472" s="23"/>
      <c r="I472" s="23"/>
      <c r="J472" s="23"/>
      <c r="K472" s="25"/>
    </row>
    <row r="473" spans="2:11">
      <c r="B473" s="28"/>
      <c r="C473" s="28"/>
      <c r="D473" s="28"/>
      <c r="E473" s="29"/>
      <c r="F473" s="27"/>
      <c r="G473" s="30"/>
      <c r="H473" s="23"/>
      <c r="I473" s="23"/>
      <c r="J473" s="23"/>
      <c r="K473" s="25"/>
    </row>
    <row r="474" spans="2:11">
      <c r="B474" s="28"/>
      <c r="C474" s="28"/>
      <c r="D474" s="28"/>
      <c r="E474" s="29"/>
      <c r="F474" s="27"/>
      <c r="G474" s="30"/>
      <c r="H474" s="23"/>
      <c r="I474" s="23"/>
      <c r="J474" s="23"/>
      <c r="K474" s="25"/>
    </row>
    <row r="475" spans="2:11">
      <c r="B475" s="28"/>
      <c r="C475" s="28"/>
      <c r="D475" s="28"/>
      <c r="E475" s="29"/>
      <c r="F475" s="27"/>
      <c r="G475" s="30"/>
      <c r="H475" s="23"/>
      <c r="I475" s="23"/>
      <c r="J475" s="23"/>
      <c r="K475" s="25"/>
    </row>
    <row r="476" spans="2:11">
      <c r="B476" s="28"/>
      <c r="C476" s="28"/>
      <c r="D476" s="28"/>
      <c r="E476" s="29"/>
      <c r="F476" s="27"/>
      <c r="G476" s="30"/>
      <c r="H476" s="23"/>
      <c r="I476" s="23"/>
      <c r="J476" s="23"/>
      <c r="K476" s="25"/>
    </row>
    <row r="477" spans="2:11">
      <c r="B477" s="28"/>
      <c r="C477" s="28"/>
      <c r="D477" s="28"/>
      <c r="E477" s="29"/>
      <c r="F477" s="27"/>
      <c r="G477" s="30"/>
      <c r="H477" s="23"/>
      <c r="I477" s="23"/>
      <c r="J477" s="23"/>
      <c r="K477" s="25"/>
    </row>
    <row r="478" spans="2:11">
      <c r="B478" s="28"/>
      <c r="C478" s="28"/>
      <c r="D478" s="28"/>
      <c r="E478" s="29"/>
      <c r="F478" s="27"/>
      <c r="G478" s="30"/>
      <c r="H478" s="23"/>
      <c r="I478" s="23"/>
      <c r="J478" s="23"/>
      <c r="K478" s="25"/>
    </row>
    <row r="479" spans="2:11">
      <c r="B479" s="28"/>
      <c r="C479" s="28"/>
      <c r="D479" s="28"/>
      <c r="E479" s="29"/>
      <c r="F479" s="27"/>
      <c r="G479" s="30"/>
    </row>
    <row r="480" spans="2:11">
      <c r="B480" s="28"/>
      <c r="C480" s="28"/>
      <c r="D480" s="28"/>
      <c r="E480" s="29"/>
      <c r="F480" s="27"/>
      <c r="G480" s="30"/>
    </row>
    <row r="481" spans="2:7">
      <c r="B481" s="28"/>
      <c r="C481" s="28"/>
      <c r="D481" s="28"/>
      <c r="E481" s="29"/>
      <c r="F481" s="27"/>
      <c r="G481" s="30"/>
    </row>
    <row r="482" spans="2:7">
      <c r="B482" s="28"/>
      <c r="C482" s="28"/>
      <c r="D482" s="28"/>
      <c r="E482" s="29"/>
      <c r="F482" s="27"/>
      <c r="G482" s="30"/>
    </row>
    <row r="483" spans="2:7">
      <c r="B483" s="28"/>
      <c r="C483" s="28"/>
      <c r="D483" s="28"/>
      <c r="E483" s="29"/>
      <c r="F483" s="27"/>
      <c r="G483" s="30"/>
    </row>
    <row r="484" spans="2:7">
      <c r="B484" s="28"/>
      <c r="C484" s="28"/>
      <c r="D484" s="28"/>
      <c r="E484" s="29"/>
      <c r="F484" s="27"/>
      <c r="G484" s="30"/>
    </row>
    <row r="485" spans="2:7">
      <c r="B485" s="28"/>
      <c r="C485" s="28"/>
      <c r="D485" s="28"/>
      <c r="E485" s="29"/>
      <c r="F485" s="27"/>
      <c r="G485" s="30"/>
    </row>
    <row r="486" spans="2:7">
      <c r="B486" s="28"/>
      <c r="C486" s="28"/>
      <c r="D486" s="28"/>
      <c r="E486" s="29"/>
      <c r="F486" s="27"/>
      <c r="G486" s="30"/>
    </row>
    <row r="487" spans="2:7">
      <c r="B487" s="28"/>
      <c r="C487" s="28"/>
    </row>
    <row r="488" spans="2:7">
      <c r="B488" s="28"/>
      <c r="C488" s="28"/>
    </row>
    <row r="489" spans="2:7">
      <c r="B489" s="28"/>
      <c r="C489" s="28"/>
    </row>
    <row r="490" spans="2:7">
      <c r="B490" s="28"/>
      <c r="C490" s="28"/>
    </row>
  </sheetData>
  <mergeCells count="45">
    <mergeCell ref="C24:K24"/>
    <mergeCell ref="K11:K13"/>
    <mergeCell ref="J8:K8"/>
    <mergeCell ref="C11:C13"/>
    <mergeCell ref="H11:H13"/>
    <mergeCell ref="D11:D13"/>
    <mergeCell ref="G11:G13"/>
    <mergeCell ref="I11:I13"/>
    <mergeCell ref="B9:G9"/>
    <mergeCell ref="B52:K52"/>
    <mergeCell ref="B53:K53"/>
    <mergeCell ref="B54:K54"/>
    <mergeCell ref="B51:K51"/>
    <mergeCell ref="B46:K46"/>
    <mergeCell ref="B47:K47"/>
    <mergeCell ref="B48:K48"/>
    <mergeCell ref="B49:K49"/>
    <mergeCell ref="E50:H50"/>
    <mergeCell ref="B3:K3"/>
    <mergeCell ref="J11:J13"/>
    <mergeCell ref="B4:K4"/>
    <mergeCell ref="F11:F13"/>
    <mergeCell ref="B7:G7"/>
    <mergeCell ref="E11:E13"/>
    <mergeCell ref="B5:K5"/>
    <mergeCell ref="B6:K6"/>
    <mergeCell ref="B10:K10"/>
    <mergeCell ref="J7:K7"/>
    <mergeCell ref="B11:B13"/>
    <mergeCell ref="B44:J44"/>
    <mergeCell ref="B14:K14"/>
    <mergeCell ref="C15:K15"/>
    <mergeCell ref="B23:J23"/>
    <mergeCell ref="B31:J31"/>
    <mergeCell ref="B17:J17"/>
    <mergeCell ref="C32:K32"/>
    <mergeCell ref="C18:K18"/>
    <mergeCell ref="B43:J43"/>
    <mergeCell ref="B28:J28"/>
    <mergeCell ref="B42:J42"/>
    <mergeCell ref="B39:J39"/>
    <mergeCell ref="B35:J35"/>
    <mergeCell ref="C36:G36"/>
    <mergeCell ref="C29:K29"/>
    <mergeCell ref="C40:K40"/>
  </mergeCells>
  <phoneticPr fontId="70" type="noConversion"/>
  <pageMargins left="0.23622047244094491" right="0.23622047244094491" top="0.74803149606299213" bottom="0.74803149606299213" header="0.31496062992125984" footer="0.31496062992125984"/>
  <pageSetup paperSize="9" scale="8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2"/>
  <sheetViews>
    <sheetView topLeftCell="B10" workbookViewId="0">
      <selection activeCell="C20" sqref="C20:E20"/>
    </sheetView>
  </sheetViews>
  <sheetFormatPr defaultColWidth="10" defaultRowHeight="15"/>
  <cols>
    <col min="1" max="1" width="2.7109375" customWidth="1"/>
    <col min="3" max="3" width="52.28515625" customWidth="1"/>
    <col min="4" max="4" width="21.28515625" customWidth="1"/>
    <col min="5" max="5" width="14.5703125" customWidth="1"/>
    <col min="6" max="6" width="16.42578125" customWidth="1"/>
  </cols>
  <sheetData>
    <row r="1" spans="2:6" ht="15" customHeight="1" thickBot="1">
      <c r="B1" s="178"/>
      <c r="C1" s="178"/>
      <c r="D1" s="178"/>
      <c r="E1" s="178"/>
      <c r="F1" s="178"/>
    </row>
    <row r="2" spans="2:6" ht="40.5" customHeight="1">
      <c r="B2" s="456" t="s">
        <v>213</v>
      </c>
      <c r="C2" s="457"/>
      <c r="D2" s="457"/>
      <c r="E2" s="457"/>
      <c r="F2" s="458"/>
    </row>
    <row r="3" spans="2:6" ht="15.75">
      <c r="B3" s="459" t="s">
        <v>214</v>
      </c>
      <c r="C3" s="460"/>
      <c r="D3" s="460"/>
      <c r="E3" s="460"/>
      <c r="F3" s="461"/>
    </row>
    <row r="4" spans="2:6" ht="36.75" customHeight="1" thickBot="1">
      <c r="B4" s="451" t="s">
        <v>222</v>
      </c>
      <c r="C4" s="452"/>
      <c r="D4" s="452"/>
      <c r="E4" s="452"/>
      <c r="F4" s="453"/>
    </row>
    <row r="5" spans="2:6" ht="16.5" thickBot="1">
      <c r="B5" s="466" t="s">
        <v>132</v>
      </c>
      <c r="C5" s="467"/>
      <c r="D5" s="467"/>
      <c r="E5" s="467"/>
      <c r="F5" s="468"/>
    </row>
    <row r="6" spans="2:6" ht="15.75">
      <c r="B6" s="31" t="s">
        <v>12</v>
      </c>
      <c r="C6" s="472" t="s">
        <v>133</v>
      </c>
      <c r="D6" s="473"/>
      <c r="E6" s="32" t="s">
        <v>73</v>
      </c>
      <c r="F6" s="33" t="s">
        <v>136</v>
      </c>
    </row>
    <row r="7" spans="2:6" ht="15.75">
      <c r="B7" s="34"/>
      <c r="C7" s="474"/>
      <c r="D7" s="475"/>
      <c r="E7" s="35" t="s">
        <v>134</v>
      </c>
      <c r="F7" s="36" t="s">
        <v>134</v>
      </c>
    </row>
    <row r="8" spans="2:6">
      <c r="B8" s="37">
        <f>'[5]Cronograma Parcial'!A6</f>
        <v>1</v>
      </c>
      <c r="C8" s="454" t="str">
        <f>[6]PAVIMENTAÇÃO!C4</f>
        <v>SERVIÇO PRELIMINAR</v>
      </c>
      <c r="D8" s="455"/>
      <c r="E8" s="38"/>
      <c r="F8" s="39">
        <f t="shared" ref="F8:F16" si="0">E8</f>
        <v>0</v>
      </c>
    </row>
    <row r="9" spans="2:6">
      <c r="B9" s="37">
        <v>2</v>
      </c>
      <c r="C9" s="476">
        <f>[7]ORÇAMENTO!C20</f>
        <v>0</v>
      </c>
      <c r="D9" s="477"/>
      <c r="E9" s="38"/>
      <c r="F9" s="39">
        <f t="shared" si="0"/>
        <v>0</v>
      </c>
    </row>
    <row r="10" spans="2:6" ht="33.75" customHeight="1">
      <c r="B10" s="37">
        <v>3</v>
      </c>
      <c r="C10" s="454"/>
      <c r="D10" s="455"/>
      <c r="E10" s="38"/>
      <c r="F10" s="39">
        <f t="shared" si="0"/>
        <v>0</v>
      </c>
    </row>
    <row r="11" spans="2:6" ht="31.5" customHeight="1">
      <c r="B11" s="37">
        <v>4</v>
      </c>
      <c r="C11" s="454" t="e">
        <f>ORÇAMENTO!#REF!</f>
        <v>#REF!</v>
      </c>
      <c r="D11" s="455"/>
      <c r="E11" s="38"/>
      <c r="F11" s="39">
        <f t="shared" si="0"/>
        <v>0</v>
      </c>
    </row>
    <row r="12" spans="2:6">
      <c r="B12" s="37">
        <v>5</v>
      </c>
      <c r="C12" s="454" t="e">
        <f>ORÇAMENTO!#REF!</f>
        <v>#REF!</v>
      </c>
      <c r="D12" s="455"/>
      <c r="E12" s="38"/>
      <c r="F12" s="39">
        <f t="shared" si="0"/>
        <v>0</v>
      </c>
    </row>
    <row r="13" spans="2:6">
      <c r="B13" s="37">
        <v>6</v>
      </c>
      <c r="C13" s="454" t="e">
        <f>ORÇAMENTO!#REF!</f>
        <v>#REF!</v>
      </c>
      <c r="D13" s="455"/>
      <c r="E13" s="38"/>
      <c r="F13" s="39">
        <f t="shared" si="0"/>
        <v>0</v>
      </c>
    </row>
    <row r="14" spans="2:6">
      <c r="B14" s="37">
        <v>7</v>
      </c>
      <c r="C14" s="454" t="e">
        <f>ORÇAMENTO!#REF!</f>
        <v>#REF!</v>
      </c>
      <c r="D14" s="455"/>
      <c r="E14" s="38"/>
      <c r="F14" s="39">
        <f t="shared" si="0"/>
        <v>0</v>
      </c>
    </row>
    <row r="15" spans="2:6">
      <c r="B15" s="37">
        <v>8</v>
      </c>
      <c r="C15" s="454" t="e">
        <f>ORÇAMENTO!#REF!</f>
        <v>#REF!</v>
      </c>
      <c r="D15" s="455"/>
      <c r="E15" s="38"/>
      <c r="F15" s="39">
        <f t="shared" si="0"/>
        <v>0</v>
      </c>
    </row>
    <row r="16" spans="2:6">
      <c r="B16" s="37">
        <v>9</v>
      </c>
      <c r="C16" s="454" t="e">
        <f>ORÇAMENTO!#REF!</f>
        <v>#REF!</v>
      </c>
      <c r="D16" s="455"/>
      <c r="E16" s="38"/>
      <c r="F16" s="39">
        <f t="shared" si="0"/>
        <v>0</v>
      </c>
    </row>
    <row r="17" spans="2:6" ht="15.75">
      <c r="B17" s="469" t="s">
        <v>135</v>
      </c>
      <c r="C17" s="470"/>
      <c r="D17" s="471"/>
      <c r="E17" s="40">
        <f>SUM(E8:E16)</f>
        <v>0</v>
      </c>
      <c r="F17" s="41">
        <f>SUM(F8:F16)</f>
        <v>0</v>
      </c>
    </row>
    <row r="18" spans="2:6">
      <c r="B18" s="42"/>
      <c r="C18" s="43"/>
      <c r="D18" s="43"/>
      <c r="E18" s="43"/>
      <c r="F18" s="44"/>
    </row>
    <row r="19" spans="2:6" ht="67.5" customHeight="1">
      <c r="B19" s="42"/>
      <c r="C19" s="465" t="s">
        <v>137</v>
      </c>
      <c r="D19" s="465"/>
      <c r="E19" s="465"/>
      <c r="F19" s="44"/>
    </row>
    <row r="20" spans="2:6" ht="15" customHeight="1">
      <c r="B20" s="42"/>
      <c r="C20" s="462" t="s">
        <v>259</v>
      </c>
      <c r="D20" s="463"/>
      <c r="E20" s="463"/>
      <c r="F20" s="44"/>
    </row>
    <row r="21" spans="2:6">
      <c r="B21" s="42"/>
      <c r="C21" s="464" t="s">
        <v>258</v>
      </c>
      <c r="D21" s="465"/>
      <c r="E21" s="465"/>
      <c r="F21" s="44"/>
    </row>
    <row r="22" spans="2:6" ht="93" customHeight="1">
      <c r="B22" s="45"/>
      <c r="C22" s="46"/>
      <c r="D22" s="46"/>
      <c r="E22" s="46"/>
      <c r="F22" s="47"/>
    </row>
  </sheetData>
  <mergeCells count="18">
    <mergeCell ref="C21:E21"/>
    <mergeCell ref="C19:E19"/>
    <mergeCell ref="B5:F5"/>
    <mergeCell ref="C16:D16"/>
    <mergeCell ref="B17:D17"/>
    <mergeCell ref="C8:D8"/>
    <mergeCell ref="C6:D7"/>
    <mergeCell ref="C14:D14"/>
    <mergeCell ref="C13:D13"/>
    <mergeCell ref="C9:D9"/>
    <mergeCell ref="C10:D10"/>
    <mergeCell ref="C11:D11"/>
    <mergeCell ref="C12:D12"/>
    <mergeCell ref="B4:F4"/>
    <mergeCell ref="C15:D15"/>
    <mergeCell ref="B2:F2"/>
    <mergeCell ref="B3:F3"/>
    <mergeCell ref="C20:E20"/>
  </mergeCells>
  <pageMargins left="0.511811024" right="0.511811024" top="0.78740157499999996" bottom="0.78740157499999996" header="0.31496062000000002" footer="0.31496062000000002"/>
  <pageSetup paperSize="9" scale="81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M65"/>
  <sheetViews>
    <sheetView topLeftCell="A13" workbookViewId="0">
      <selection activeCell="E12" sqref="E12:F12"/>
    </sheetView>
  </sheetViews>
  <sheetFormatPr defaultColWidth="10" defaultRowHeight="15"/>
  <cols>
    <col min="1" max="1" width="4.85546875" customWidth="1"/>
    <col min="2" max="2" width="7.28515625" customWidth="1"/>
    <col min="3" max="3" width="13" customWidth="1"/>
    <col min="4" max="4" width="11" customWidth="1"/>
    <col min="5" max="5" width="57" customWidth="1"/>
    <col min="6" max="6" width="11" customWidth="1"/>
    <col min="7" max="7" width="10.42578125" customWidth="1"/>
    <col min="8" max="8" width="10" customWidth="1"/>
    <col min="9" max="9" width="10.140625" customWidth="1"/>
    <col min="10" max="10" width="15.85546875" customWidth="1"/>
    <col min="12" max="12" width="16.140625" customWidth="1"/>
  </cols>
  <sheetData>
    <row r="2" spans="2:13" ht="15.75" thickTop="1">
      <c r="B2" s="7"/>
      <c r="C2" s="8"/>
      <c r="D2" s="8"/>
      <c r="E2" s="9"/>
      <c r="F2" s="10"/>
      <c r="G2" s="11"/>
      <c r="H2" s="11"/>
      <c r="I2" s="11"/>
      <c r="J2" s="12"/>
    </row>
    <row r="3" spans="2:13" ht="18.75" customHeight="1">
      <c r="B3" s="13"/>
      <c r="C3" s="478" t="s">
        <v>221</v>
      </c>
      <c r="D3" s="479"/>
      <c r="E3" s="479"/>
      <c r="F3" s="479"/>
      <c r="G3" s="479"/>
      <c r="H3" s="479"/>
      <c r="I3" s="48"/>
      <c r="J3" s="15"/>
    </row>
    <row r="4" spans="2:13" ht="15.75" customHeight="1">
      <c r="B4" s="13"/>
      <c r="C4" s="410" t="s">
        <v>219</v>
      </c>
      <c r="D4" s="497"/>
      <c r="E4" s="497"/>
      <c r="F4" s="497"/>
      <c r="G4" s="497"/>
      <c r="H4" s="497"/>
      <c r="I4" s="49"/>
      <c r="J4" s="15"/>
    </row>
    <row r="5" spans="2:13">
      <c r="B5" s="13"/>
      <c r="C5" s="14"/>
      <c r="D5" s="14"/>
      <c r="E5" s="177" t="s">
        <v>220</v>
      </c>
      <c r="F5" s="4"/>
      <c r="G5" s="5"/>
      <c r="H5" s="5"/>
      <c r="I5" s="5"/>
      <c r="J5" s="15"/>
    </row>
    <row r="6" spans="2:13" ht="25.5" customHeight="1" thickBot="1">
      <c r="B6" s="16"/>
      <c r="C6" s="17"/>
      <c r="D6" s="17"/>
      <c r="E6" s="510" t="s">
        <v>218</v>
      </c>
      <c r="F6" s="510"/>
      <c r="G6" s="511"/>
      <c r="H6" s="18"/>
      <c r="I6" s="18"/>
      <c r="J6" s="19"/>
    </row>
    <row r="7" spans="2:13" ht="42" customHeight="1">
      <c r="B7" s="512" t="s">
        <v>375</v>
      </c>
      <c r="C7" s="513"/>
      <c r="D7" s="513"/>
      <c r="E7" s="513"/>
      <c r="F7" s="513"/>
      <c r="G7" s="50" t="s">
        <v>50</v>
      </c>
      <c r="H7" s="317" t="s">
        <v>51</v>
      </c>
      <c r="I7" s="494" t="s">
        <v>303</v>
      </c>
      <c r="J7" s="495"/>
    </row>
    <row r="8" spans="2:13" ht="16.5" thickBot="1">
      <c r="B8" s="519" t="str">
        <f>ORÇAMENTO!B8</f>
        <v>ENDEREÇO: ZONA RURAL DO MUNICIPIO DE TRACUATEUA-PA</v>
      </c>
      <c r="C8" s="520"/>
      <c r="D8" s="520"/>
      <c r="E8" s="520"/>
      <c r="F8" s="319"/>
      <c r="G8" s="318" t="s">
        <v>282</v>
      </c>
      <c r="H8" s="320">
        <f>ORÇAMENTO!I8</f>
        <v>0.27397180163039692</v>
      </c>
      <c r="I8" s="521" t="s">
        <v>300</v>
      </c>
      <c r="J8" s="522"/>
      <c r="L8" s="235">
        <f>ORÇAMENTO!I8</f>
        <v>0.27397180163039692</v>
      </c>
    </row>
    <row r="9" spans="2:13" ht="15.75" thickBot="1">
      <c r="B9" s="490" t="s">
        <v>138</v>
      </c>
      <c r="C9" s="491"/>
      <c r="D9" s="491"/>
      <c r="E9" s="491"/>
      <c r="F9" s="491"/>
      <c r="G9" s="492"/>
      <c r="H9" s="491"/>
      <c r="I9" s="491"/>
      <c r="J9" s="493"/>
    </row>
    <row r="10" spans="2:13" ht="15.75" thickBot="1">
      <c r="B10" s="290" t="s">
        <v>12</v>
      </c>
      <c r="C10" s="291" t="s">
        <v>75</v>
      </c>
      <c r="D10" s="292" t="s">
        <v>69</v>
      </c>
      <c r="E10" s="516" t="s">
        <v>70</v>
      </c>
      <c r="F10" s="517"/>
      <c r="G10" s="291" t="s">
        <v>74</v>
      </c>
      <c r="H10" s="291" t="s">
        <v>71</v>
      </c>
      <c r="I10" s="291" t="s">
        <v>72</v>
      </c>
      <c r="J10" s="293" t="s">
        <v>73</v>
      </c>
    </row>
    <row r="11" spans="2:13" ht="24" customHeight="1">
      <c r="B11" s="498">
        <v>1</v>
      </c>
      <c r="C11" s="514" t="s">
        <v>86</v>
      </c>
      <c r="D11" s="391"/>
      <c r="E11" s="391"/>
      <c r="F11" s="391"/>
      <c r="G11" s="391"/>
      <c r="H11" s="391"/>
      <c r="I11" s="391"/>
      <c r="J11" s="515"/>
      <c r="M11" s="51"/>
    </row>
    <row r="12" spans="2:13" ht="31.5" customHeight="1">
      <c r="B12" s="499"/>
      <c r="C12" s="52" t="s">
        <v>260</v>
      </c>
      <c r="D12" s="182" t="s">
        <v>261</v>
      </c>
      <c r="E12" s="496" t="s">
        <v>80</v>
      </c>
      <c r="F12" s="480"/>
      <c r="G12" s="54" t="s">
        <v>4</v>
      </c>
      <c r="H12" s="55">
        <v>1</v>
      </c>
      <c r="I12" s="55">
        <v>3016.87</v>
      </c>
      <c r="J12" s="56">
        <f>I12*H12</f>
        <v>3016.87</v>
      </c>
      <c r="K12" s="57"/>
      <c r="L12" s="55">
        <v>2579.52</v>
      </c>
      <c r="M12" s="51"/>
    </row>
    <row r="13" spans="2:13" ht="15.75">
      <c r="B13" s="499"/>
      <c r="C13" s="179" t="s">
        <v>49</v>
      </c>
      <c r="D13" s="58" t="s">
        <v>76</v>
      </c>
      <c r="E13" s="480" t="s">
        <v>67</v>
      </c>
      <c r="F13" s="480"/>
      <c r="G13" s="59" t="s">
        <v>68</v>
      </c>
      <c r="H13" s="55">
        <v>3.2</v>
      </c>
      <c r="I13" s="60">
        <v>15.35</v>
      </c>
      <c r="J13" s="56">
        <f t="shared" ref="J13:J16" si="0">I13*H13</f>
        <v>49.120000000000005</v>
      </c>
    </row>
    <row r="14" spans="2:13" ht="15.75">
      <c r="B14" s="499"/>
      <c r="C14" s="179" t="s">
        <v>49</v>
      </c>
      <c r="D14" s="58" t="s">
        <v>77</v>
      </c>
      <c r="E14" s="487" t="s">
        <v>78</v>
      </c>
      <c r="F14" s="488"/>
      <c r="G14" s="59" t="s">
        <v>68</v>
      </c>
      <c r="H14" s="55">
        <v>3.2</v>
      </c>
      <c r="I14" s="61">
        <v>12.09</v>
      </c>
      <c r="J14" s="56">
        <f t="shared" si="0"/>
        <v>38.688000000000002</v>
      </c>
    </row>
    <row r="15" spans="2:13" ht="30.75" customHeight="1">
      <c r="B15" s="499"/>
      <c r="C15" s="179" t="s">
        <v>49</v>
      </c>
      <c r="D15" s="53" t="s">
        <v>83</v>
      </c>
      <c r="E15" s="62" t="s">
        <v>84</v>
      </c>
      <c r="F15" s="63"/>
      <c r="G15" s="52" t="s">
        <v>68</v>
      </c>
      <c r="H15" s="55">
        <v>3.2</v>
      </c>
      <c r="I15" s="64">
        <v>20.94</v>
      </c>
      <c r="J15" s="56">
        <f t="shared" si="0"/>
        <v>67.00800000000001</v>
      </c>
    </row>
    <row r="16" spans="2:13" ht="15.75">
      <c r="B16" s="499"/>
      <c r="C16" s="180" t="s">
        <v>49</v>
      </c>
      <c r="D16" s="66" t="s">
        <v>81</v>
      </c>
      <c r="E16" s="518" t="s">
        <v>82</v>
      </c>
      <c r="F16" s="518"/>
      <c r="G16" s="52" t="s">
        <v>68</v>
      </c>
      <c r="H16" s="67">
        <v>3.2</v>
      </c>
      <c r="I16" s="68">
        <v>12.1</v>
      </c>
      <c r="J16" s="56">
        <f t="shared" si="0"/>
        <v>38.72</v>
      </c>
    </row>
    <row r="17" spans="2:12" ht="16.5" customHeight="1" thickBot="1">
      <c r="B17" s="526"/>
      <c r="C17" s="500" t="s">
        <v>53</v>
      </c>
      <c r="D17" s="500"/>
      <c r="E17" s="500"/>
      <c r="F17" s="500"/>
      <c r="G17" s="500"/>
      <c r="H17" s="500"/>
      <c r="I17" s="500"/>
      <c r="J17" s="69">
        <f>J16+J15+J14+J13+J12</f>
        <v>3210.4059999999999</v>
      </c>
    </row>
    <row r="18" spans="2:12" ht="15.75" thickBot="1">
      <c r="B18" s="498">
        <v>2</v>
      </c>
      <c r="C18" s="481" t="s">
        <v>166</v>
      </c>
      <c r="D18" s="386"/>
      <c r="E18" s="386"/>
      <c r="F18" s="386"/>
      <c r="G18" s="386"/>
      <c r="H18" s="386"/>
      <c r="I18" s="386"/>
      <c r="J18" s="482"/>
    </row>
    <row r="19" spans="2:12" ht="30.75" customHeight="1">
      <c r="B19" s="499"/>
      <c r="C19" s="181" t="s">
        <v>260</v>
      </c>
      <c r="D19" s="182" t="s">
        <v>261</v>
      </c>
      <c r="E19" s="480" t="s">
        <v>80</v>
      </c>
      <c r="F19" s="480"/>
      <c r="G19" s="54" t="s">
        <v>4</v>
      </c>
      <c r="H19" s="55">
        <v>0.7</v>
      </c>
      <c r="I19" s="55">
        <v>3016.87</v>
      </c>
      <c r="J19" s="56">
        <f>I19*H19</f>
        <v>2111.8089999999997</v>
      </c>
      <c r="L19" s="55">
        <v>2579.52</v>
      </c>
    </row>
    <row r="20" spans="2:12" ht="15.75">
      <c r="B20" s="499"/>
      <c r="C20" s="179" t="s">
        <v>49</v>
      </c>
      <c r="D20" s="58" t="s">
        <v>76</v>
      </c>
      <c r="E20" s="480" t="s">
        <v>67</v>
      </c>
      <c r="F20" s="480"/>
      <c r="G20" s="59" t="s">
        <v>68</v>
      </c>
      <c r="H20" s="55">
        <v>3.2</v>
      </c>
      <c r="I20" s="60">
        <v>15.35</v>
      </c>
      <c r="J20" s="70">
        <f>I20*H20</f>
        <v>49.120000000000005</v>
      </c>
    </row>
    <row r="21" spans="2:12" ht="15.75">
      <c r="B21" s="499"/>
      <c r="C21" s="179" t="s">
        <v>49</v>
      </c>
      <c r="D21" s="58" t="s">
        <v>77</v>
      </c>
      <c r="E21" s="487" t="s">
        <v>78</v>
      </c>
      <c r="F21" s="488"/>
      <c r="G21" s="59" t="s">
        <v>68</v>
      </c>
      <c r="H21" s="55">
        <v>3.2</v>
      </c>
      <c r="I21" s="61">
        <v>12.09</v>
      </c>
      <c r="J21" s="70">
        <f>I21*H21</f>
        <v>38.688000000000002</v>
      </c>
    </row>
    <row r="22" spans="2:12" ht="47.25" customHeight="1">
      <c r="B22" s="499"/>
      <c r="C22" s="179" t="s">
        <v>49</v>
      </c>
      <c r="D22" s="71" t="s">
        <v>89</v>
      </c>
      <c r="E22" s="487" t="s">
        <v>98</v>
      </c>
      <c r="F22" s="488"/>
      <c r="G22" s="65" t="s">
        <v>90</v>
      </c>
      <c r="H22" s="67">
        <v>8</v>
      </c>
      <c r="I22" s="72">
        <v>22.07</v>
      </c>
      <c r="J22" s="56">
        <f>I22*H22</f>
        <v>176.56</v>
      </c>
    </row>
    <row r="23" spans="2:12" ht="16.5" thickBot="1">
      <c r="B23" s="499"/>
      <c r="C23" s="500" t="s">
        <v>54</v>
      </c>
      <c r="D23" s="500"/>
      <c r="E23" s="500"/>
      <c r="F23" s="500"/>
      <c r="G23" s="500"/>
      <c r="H23" s="500"/>
      <c r="I23" s="500"/>
      <c r="J23" s="73">
        <f>J21+J20+J19+J22</f>
        <v>2376.1769999999997</v>
      </c>
    </row>
    <row r="24" spans="2:12" ht="15.75" thickBot="1">
      <c r="B24" s="498">
        <v>3</v>
      </c>
      <c r="C24" s="481" t="s">
        <v>167</v>
      </c>
      <c r="D24" s="386"/>
      <c r="E24" s="386"/>
      <c r="F24" s="386"/>
      <c r="G24" s="386"/>
      <c r="H24" s="386"/>
      <c r="I24" s="386"/>
      <c r="J24" s="482"/>
    </row>
    <row r="25" spans="2:12" ht="30.75" customHeight="1">
      <c r="B25" s="499"/>
      <c r="C25" s="181" t="s">
        <v>260</v>
      </c>
      <c r="D25" s="182" t="s">
        <v>261</v>
      </c>
      <c r="E25" s="480" t="s">
        <v>80</v>
      </c>
      <c r="F25" s="480"/>
      <c r="G25" s="54" t="s">
        <v>4</v>
      </c>
      <c r="H25" s="55">
        <v>0.7</v>
      </c>
      <c r="I25" s="55">
        <v>3016.87</v>
      </c>
      <c r="J25" s="56">
        <f>I25*H25</f>
        <v>2111.8089999999997</v>
      </c>
      <c r="L25" s="55">
        <v>2579.52</v>
      </c>
    </row>
    <row r="26" spans="2:12" ht="15.75">
      <c r="B26" s="499"/>
      <c r="C26" s="179" t="s">
        <v>49</v>
      </c>
      <c r="D26" s="58" t="s">
        <v>76</v>
      </c>
      <c r="E26" s="480" t="s">
        <v>67</v>
      </c>
      <c r="F26" s="480"/>
      <c r="G26" s="59" t="s">
        <v>68</v>
      </c>
      <c r="H26" s="55">
        <v>3.2</v>
      </c>
      <c r="I26" s="60">
        <v>15.35</v>
      </c>
      <c r="J26" s="70">
        <f>I26*H26</f>
        <v>49.120000000000005</v>
      </c>
    </row>
    <row r="27" spans="2:12" ht="15.75">
      <c r="B27" s="499"/>
      <c r="C27" s="179" t="s">
        <v>49</v>
      </c>
      <c r="D27" s="58" t="s">
        <v>77</v>
      </c>
      <c r="E27" s="487" t="s">
        <v>78</v>
      </c>
      <c r="F27" s="488"/>
      <c r="G27" s="59" t="s">
        <v>68</v>
      </c>
      <c r="H27" s="55">
        <v>3.2</v>
      </c>
      <c r="I27" s="61">
        <v>12.09</v>
      </c>
      <c r="J27" s="70">
        <f>I27*H27</f>
        <v>38.688000000000002</v>
      </c>
    </row>
    <row r="28" spans="2:12" ht="49.5" customHeight="1">
      <c r="B28" s="499"/>
      <c r="C28" s="179" t="s">
        <v>49</v>
      </c>
      <c r="D28" s="71" t="s">
        <v>89</v>
      </c>
      <c r="E28" s="487" t="s">
        <v>98</v>
      </c>
      <c r="F28" s="488"/>
      <c r="G28" s="65" t="s">
        <v>90</v>
      </c>
      <c r="H28" s="67">
        <v>8</v>
      </c>
      <c r="I28" s="72">
        <v>22.07</v>
      </c>
      <c r="J28" s="56">
        <f>I28*H28</f>
        <v>176.56</v>
      </c>
    </row>
    <row r="29" spans="2:12" ht="16.5" thickBot="1">
      <c r="B29" s="499"/>
      <c r="C29" s="500" t="s">
        <v>55</v>
      </c>
      <c r="D29" s="500"/>
      <c r="E29" s="500"/>
      <c r="F29" s="500"/>
      <c r="G29" s="500"/>
      <c r="H29" s="500"/>
      <c r="I29" s="500"/>
      <c r="J29" s="73">
        <f>J27+J26+J25+J28</f>
        <v>2376.1769999999997</v>
      </c>
    </row>
    <row r="30" spans="2:12" ht="15.75" thickBot="1">
      <c r="B30" s="498">
        <v>4</v>
      </c>
      <c r="C30" s="481" t="s">
        <v>206</v>
      </c>
      <c r="D30" s="386"/>
      <c r="E30" s="386"/>
      <c r="F30" s="386"/>
      <c r="G30" s="386"/>
      <c r="H30" s="386"/>
      <c r="I30" s="386"/>
      <c r="J30" s="482"/>
    </row>
    <row r="31" spans="2:12" ht="29.25" customHeight="1">
      <c r="B31" s="499"/>
      <c r="C31" s="181" t="s">
        <v>260</v>
      </c>
      <c r="D31" s="182" t="s">
        <v>261</v>
      </c>
      <c r="E31" s="489" t="s">
        <v>80</v>
      </c>
      <c r="F31" s="489"/>
      <c r="G31" s="54" t="s">
        <v>4</v>
      </c>
      <c r="H31" s="55">
        <v>0.7</v>
      </c>
      <c r="I31" s="55">
        <v>3016.87</v>
      </c>
      <c r="J31" s="56">
        <f>I31*H31</f>
        <v>2111.8089999999997</v>
      </c>
      <c r="L31" s="55">
        <v>2579.52</v>
      </c>
    </row>
    <row r="32" spans="2:12" ht="15.75">
      <c r="B32" s="499"/>
      <c r="C32" s="179" t="s">
        <v>49</v>
      </c>
      <c r="D32" s="58" t="s">
        <v>76</v>
      </c>
      <c r="E32" s="480" t="s">
        <v>67</v>
      </c>
      <c r="F32" s="480"/>
      <c r="G32" s="59" t="s">
        <v>68</v>
      </c>
      <c r="H32" s="55">
        <v>10</v>
      </c>
      <c r="I32" s="60">
        <v>15.35</v>
      </c>
      <c r="J32" s="70">
        <f>I32*H32</f>
        <v>153.5</v>
      </c>
    </row>
    <row r="33" spans="2:12" ht="15.75">
      <c r="B33" s="499"/>
      <c r="C33" s="179" t="s">
        <v>49</v>
      </c>
      <c r="D33" s="58" t="s">
        <v>77</v>
      </c>
      <c r="E33" s="487" t="s">
        <v>78</v>
      </c>
      <c r="F33" s="488"/>
      <c r="G33" s="59" t="s">
        <v>68</v>
      </c>
      <c r="H33" s="55">
        <v>10</v>
      </c>
      <c r="I33" s="61">
        <v>12.09</v>
      </c>
      <c r="J33" s="70">
        <f>I33*H33</f>
        <v>120.9</v>
      </c>
    </row>
    <row r="34" spans="2:12" ht="15.75">
      <c r="B34" s="499"/>
      <c r="C34" s="179" t="s">
        <v>49</v>
      </c>
      <c r="D34" s="58" t="s">
        <v>87</v>
      </c>
      <c r="E34" s="489" t="s">
        <v>96</v>
      </c>
      <c r="F34" s="489"/>
      <c r="G34" s="59" t="s">
        <v>88</v>
      </c>
      <c r="H34" s="55">
        <v>3</v>
      </c>
      <c r="I34" s="61">
        <v>15.01</v>
      </c>
      <c r="J34" s="70">
        <f>I34*H34</f>
        <v>45.03</v>
      </c>
    </row>
    <row r="35" spans="2:12" ht="16.5" thickBot="1">
      <c r="B35" s="499"/>
      <c r="C35" s="486" t="s">
        <v>56</v>
      </c>
      <c r="D35" s="486"/>
      <c r="E35" s="486"/>
      <c r="F35" s="486"/>
      <c r="G35" s="486"/>
      <c r="H35" s="486"/>
      <c r="I35" s="486"/>
      <c r="J35" s="73">
        <f>J33+J32+J31+J34</f>
        <v>2431.239</v>
      </c>
    </row>
    <row r="36" spans="2:12" ht="15.75" thickBot="1">
      <c r="B36" s="498">
        <v>5</v>
      </c>
      <c r="C36" s="481" t="s">
        <v>97</v>
      </c>
      <c r="D36" s="386"/>
      <c r="E36" s="386"/>
      <c r="F36" s="386"/>
      <c r="G36" s="386"/>
      <c r="H36" s="386"/>
      <c r="I36" s="386"/>
      <c r="J36" s="482"/>
    </row>
    <row r="37" spans="2:12" ht="42.75" customHeight="1">
      <c r="B37" s="499"/>
      <c r="C37" s="179" t="s">
        <v>49</v>
      </c>
      <c r="D37" s="53" t="s">
        <v>93</v>
      </c>
      <c r="E37" s="504" t="s">
        <v>144</v>
      </c>
      <c r="F37" s="505"/>
      <c r="G37" s="54" t="s">
        <v>94</v>
      </c>
      <c r="H37" s="55">
        <v>0.7</v>
      </c>
      <c r="I37" s="55">
        <v>42.54</v>
      </c>
      <c r="J37" s="56">
        <f>I37*H37</f>
        <v>29.777999999999999</v>
      </c>
      <c r="L37" t="s">
        <v>95</v>
      </c>
    </row>
    <row r="38" spans="2:12" ht="15.75">
      <c r="B38" s="499"/>
      <c r="C38" s="179" t="s">
        <v>49</v>
      </c>
      <c r="D38" s="58" t="s">
        <v>76</v>
      </c>
      <c r="E38" s="480" t="s">
        <v>67</v>
      </c>
      <c r="F38" s="480"/>
      <c r="G38" s="59" t="s">
        <v>68</v>
      </c>
      <c r="H38" s="55">
        <v>0.5</v>
      </c>
      <c r="I38" s="60">
        <v>15.35</v>
      </c>
      <c r="J38" s="70">
        <f>I38*H38</f>
        <v>7.6749999999999998</v>
      </c>
      <c r="L38" t="s">
        <v>92</v>
      </c>
    </row>
    <row r="39" spans="2:12" ht="15.75">
      <c r="B39" s="499"/>
      <c r="C39" s="179" t="s">
        <v>49</v>
      </c>
      <c r="D39" s="58" t="s">
        <v>77</v>
      </c>
      <c r="E39" s="487" t="s">
        <v>78</v>
      </c>
      <c r="F39" s="488"/>
      <c r="G39" s="59" t="s">
        <v>68</v>
      </c>
      <c r="H39" s="55">
        <v>0.5</v>
      </c>
      <c r="I39" s="61">
        <v>12.09</v>
      </c>
      <c r="J39" s="70">
        <f>I39*H39</f>
        <v>6.0449999999999999</v>
      </c>
    </row>
    <row r="40" spans="2:12" ht="15.75">
      <c r="B40" s="499"/>
      <c r="C40" s="179" t="s">
        <v>49</v>
      </c>
      <c r="D40" s="58" t="s">
        <v>87</v>
      </c>
      <c r="E40" s="489" t="s">
        <v>96</v>
      </c>
      <c r="F40" s="489"/>
      <c r="G40" s="59" t="s">
        <v>88</v>
      </c>
      <c r="H40" s="55">
        <v>0.2</v>
      </c>
      <c r="I40" s="61">
        <v>15.01</v>
      </c>
      <c r="J40" s="70">
        <f>I40*H40</f>
        <v>3.0020000000000002</v>
      </c>
    </row>
    <row r="41" spans="2:12" ht="16.5" thickBot="1">
      <c r="B41" s="499"/>
      <c r="C41" s="486" t="s">
        <v>57</v>
      </c>
      <c r="D41" s="486"/>
      <c r="E41" s="486"/>
      <c r="F41" s="486"/>
      <c r="G41" s="486"/>
      <c r="H41" s="486"/>
      <c r="I41" s="486"/>
      <c r="J41" s="73">
        <f>J39+J38+J37+J40</f>
        <v>46.5</v>
      </c>
      <c r="L41" s="74"/>
    </row>
    <row r="42" spans="2:12" ht="16.5" thickBot="1">
      <c r="B42" s="75"/>
      <c r="C42" s="481" t="s">
        <v>100</v>
      </c>
      <c r="D42" s="386"/>
      <c r="E42" s="386"/>
      <c r="F42" s="386"/>
      <c r="G42" s="386"/>
      <c r="H42" s="386"/>
      <c r="I42" s="386"/>
      <c r="J42" s="482"/>
    </row>
    <row r="43" spans="2:12" ht="30" customHeight="1">
      <c r="B43" s="499">
        <v>6</v>
      </c>
      <c r="C43" s="52" t="s">
        <v>49</v>
      </c>
      <c r="D43" s="53" t="s">
        <v>79</v>
      </c>
      <c r="E43" s="489" t="s">
        <v>80</v>
      </c>
      <c r="F43" s="489"/>
      <c r="G43" s="54" t="s">
        <v>4</v>
      </c>
      <c r="H43" s="55">
        <v>0.7</v>
      </c>
      <c r="I43" s="55">
        <f>L43*K12</f>
        <v>0</v>
      </c>
      <c r="J43" s="56">
        <f>I43*H43</f>
        <v>0</v>
      </c>
      <c r="L43" s="55">
        <v>2579.52</v>
      </c>
    </row>
    <row r="44" spans="2:12" ht="15.75">
      <c r="B44" s="499"/>
      <c r="C44" s="179" t="s">
        <v>49</v>
      </c>
      <c r="D44" s="58" t="s">
        <v>76</v>
      </c>
      <c r="E44" s="480" t="s">
        <v>67</v>
      </c>
      <c r="F44" s="480"/>
      <c r="G44" s="59" t="s">
        <v>68</v>
      </c>
      <c r="H44" s="55">
        <v>5.55</v>
      </c>
      <c r="I44" s="60">
        <v>15.35</v>
      </c>
      <c r="J44" s="70">
        <f>I44*H44</f>
        <v>85.192499999999995</v>
      </c>
    </row>
    <row r="45" spans="2:12" ht="15.75">
      <c r="B45" s="499"/>
      <c r="C45" s="179" t="s">
        <v>49</v>
      </c>
      <c r="D45" s="58" t="s">
        <v>77</v>
      </c>
      <c r="E45" s="487" t="s">
        <v>78</v>
      </c>
      <c r="F45" s="488"/>
      <c r="G45" s="59" t="s">
        <v>68</v>
      </c>
      <c r="H45" s="55">
        <v>5.55</v>
      </c>
      <c r="I45" s="61">
        <v>12.09</v>
      </c>
      <c r="J45" s="70">
        <f>I45*H45</f>
        <v>67.099499999999992</v>
      </c>
    </row>
    <row r="46" spans="2:12" ht="45.75" customHeight="1">
      <c r="B46" s="499"/>
      <c r="C46" s="179" t="s">
        <v>49</v>
      </c>
      <c r="D46" s="71" t="s">
        <v>89</v>
      </c>
      <c r="E46" s="487" t="s">
        <v>98</v>
      </c>
      <c r="F46" s="488"/>
      <c r="G46" s="65" t="s">
        <v>90</v>
      </c>
      <c r="H46" s="67">
        <v>40</v>
      </c>
      <c r="I46" s="72">
        <v>22.07</v>
      </c>
      <c r="J46" s="56">
        <f>I46*H46</f>
        <v>882.8</v>
      </c>
    </row>
    <row r="47" spans="2:12" ht="16.5" thickBot="1">
      <c r="B47" s="499"/>
      <c r="C47" s="486" t="s">
        <v>58</v>
      </c>
      <c r="D47" s="486"/>
      <c r="E47" s="486"/>
      <c r="F47" s="486"/>
      <c r="G47" s="486"/>
      <c r="H47" s="486"/>
      <c r="I47" s="486"/>
      <c r="J47" s="73">
        <f>J45+J44+J43+J46</f>
        <v>1035.0919999999999</v>
      </c>
    </row>
    <row r="48" spans="2:12" ht="15.75" thickBot="1">
      <c r="B48" s="483">
        <v>7</v>
      </c>
      <c r="C48" s="481" t="s">
        <v>99</v>
      </c>
      <c r="D48" s="386"/>
      <c r="E48" s="386"/>
      <c r="F48" s="386"/>
      <c r="G48" s="386"/>
      <c r="H48" s="386"/>
      <c r="I48" s="386"/>
      <c r="J48" s="482"/>
    </row>
    <row r="49" spans="2:12" ht="32.25" customHeight="1">
      <c r="B49" s="484"/>
      <c r="C49" s="181" t="s">
        <v>260</v>
      </c>
      <c r="D49" s="182" t="s">
        <v>261</v>
      </c>
      <c r="E49" s="489" t="s">
        <v>80</v>
      </c>
      <c r="F49" s="489"/>
      <c r="G49" s="54" t="s">
        <v>4</v>
      </c>
      <c r="H49" s="55">
        <v>0.7</v>
      </c>
      <c r="I49" s="55">
        <v>3016.87</v>
      </c>
      <c r="J49" s="56">
        <f>I49*H49</f>
        <v>2111.8089999999997</v>
      </c>
      <c r="L49" s="55">
        <v>2579.52</v>
      </c>
    </row>
    <row r="50" spans="2:12" ht="15.75">
      <c r="B50" s="484"/>
      <c r="C50" s="179" t="s">
        <v>49</v>
      </c>
      <c r="D50" s="58" t="s">
        <v>76</v>
      </c>
      <c r="E50" s="480" t="s">
        <v>67</v>
      </c>
      <c r="F50" s="480"/>
      <c r="G50" s="59" t="s">
        <v>68</v>
      </c>
      <c r="H50" s="55">
        <v>13</v>
      </c>
      <c r="I50" s="60">
        <v>15.35</v>
      </c>
      <c r="J50" s="70">
        <f>I50*H50</f>
        <v>199.54999999999998</v>
      </c>
    </row>
    <row r="51" spans="2:12" ht="15.75">
      <c r="B51" s="484"/>
      <c r="C51" s="179" t="s">
        <v>49</v>
      </c>
      <c r="D51" s="58" t="s">
        <v>77</v>
      </c>
      <c r="E51" s="487" t="s">
        <v>78</v>
      </c>
      <c r="F51" s="488"/>
      <c r="G51" s="59" t="s">
        <v>68</v>
      </c>
      <c r="H51" s="55">
        <v>13</v>
      </c>
      <c r="I51" s="61">
        <v>12.09</v>
      </c>
      <c r="J51" s="70">
        <f>I51*H51</f>
        <v>157.16999999999999</v>
      </c>
    </row>
    <row r="52" spans="2:12" ht="19.5" customHeight="1">
      <c r="B52" s="484"/>
      <c r="C52" s="179" t="s">
        <v>49</v>
      </c>
      <c r="D52" s="58" t="s">
        <v>101</v>
      </c>
      <c r="E52" s="487" t="s">
        <v>102</v>
      </c>
      <c r="F52" s="488"/>
      <c r="G52" s="59" t="s">
        <v>88</v>
      </c>
      <c r="H52" s="55">
        <v>3</v>
      </c>
      <c r="I52" s="61">
        <v>15.01</v>
      </c>
      <c r="J52" s="70">
        <f>I52*H52</f>
        <v>45.03</v>
      </c>
    </row>
    <row r="53" spans="2:12" ht="16.5" thickBot="1">
      <c r="B53" s="485"/>
      <c r="C53" s="486" t="s">
        <v>59</v>
      </c>
      <c r="D53" s="486"/>
      <c r="E53" s="486"/>
      <c r="F53" s="486"/>
      <c r="G53" s="486"/>
      <c r="H53" s="486"/>
      <c r="I53" s="486"/>
      <c r="J53" s="73">
        <f>J50+J49+J51+J52</f>
        <v>2513.5590000000002</v>
      </c>
    </row>
    <row r="54" spans="2:12" ht="15.75" thickBot="1">
      <c r="B54" s="483">
        <v>8</v>
      </c>
      <c r="C54" s="481" t="s">
        <v>104</v>
      </c>
      <c r="D54" s="386"/>
      <c r="E54" s="386"/>
      <c r="F54" s="386"/>
      <c r="G54" s="386"/>
      <c r="H54" s="386"/>
      <c r="I54" s="386"/>
      <c r="J54" s="482"/>
    </row>
    <row r="55" spans="2:12" ht="30.75" customHeight="1">
      <c r="B55" s="484"/>
      <c r="C55" s="181" t="s">
        <v>260</v>
      </c>
      <c r="D55" s="182" t="s">
        <v>261</v>
      </c>
      <c r="E55" s="489" t="s">
        <v>80</v>
      </c>
      <c r="F55" s="489"/>
      <c r="G55" s="54" t="s">
        <v>4</v>
      </c>
      <c r="H55" s="55">
        <v>0.7</v>
      </c>
      <c r="I55" s="55">
        <v>3016.87</v>
      </c>
      <c r="J55" s="56">
        <f>I55*H55</f>
        <v>2111.8089999999997</v>
      </c>
      <c r="L55" s="55">
        <v>2579.52</v>
      </c>
    </row>
    <row r="56" spans="2:12" ht="15.75">
      <c r="B56" s="484"/>
      <c r="C56" s="179" t="s">
        <v>49</v>
      </c>
      <c r="D56" s="58" t="s">
        <v>76</v>
      </c>
      <c r="E56" s="480" t="s">
        <v>67</v>
      </c>
      <c r="F56" s="480"/>
      <c r="G56" s="59" t="s">
        <v>68</v>
      </c>
      <c r="H56" s="55">
        <v>14</v>
      </c>
      <c r="I56" s="60">
        <v>15.35</v>
      </c>
      <c r="J56" s="70">
        <f>I56*H56</f>
        <v>214.9</v>
      </c>
    </row>
    <row r="57" spans="2:12" ht="15.75">
      <c r="B57" s="484"/>
      <c r="C57" s="179" t="s">
        <v>49</v>
      </c>
      <c r="D57" s="58" t="s">
        <v>77</v>
      </c>
      <c r="E57" s="487" t="s">
        <v>78</v>
      </c>
      <c r="F57" s="488"/>
      <c r="G57" s="59" t="s">
        <v>68</v>
      </c>
      <c r="H57" s="55">
        <v>14</v>
      </c>
      <c r="I57" s="61">
        <v>12.09</v>
      </c>
      <c r="J57" s="70">
        <f>I57*H57</f>
        <v>169.26</v>
      </c>
    </row>
    <row r="58" spans="2:12" ht="16.5" customHeight="1">
      <c r="B58" s="484"/>
      <c r="C58" s="179" t="s">
        <v>49</v>
      </c>
      <c r="D58" s="58" t="s">
        <v>101</v>
      </c>
      <c r="E58" s="487" t="s">
        <v>102</v>
      </c>
      <c r="F58" s="488"/>
      <c r="G58" s="59" t="s">
        <v>88</v>
      </c>
      <c r="H58" s="55">
        <v>3</v>
      </c>
      <c r="I58" s="61">
        <v>15.01</v>
      </c>
      <c r="J58" s="70">
        <f>I58*H58</f>
        <v>45.03</v>
      </c>
    </row>
    <row r="59" spans="2:12" ht="16.5" thickBot="1">
      <c r="B59" s="485"/>
      <c r="C59" s="506" t="s">
        <v>61</v>
      </c>
      <c r="D59" s="506"/>
      <c r="E59" s="506"/>
      <c r="F59" s="506"/>
      <c r="G59" s="506"/>
      <c r="H59" s="506"/>
      <c r="I59" s="506"/>
      <c r="J59" s="76">
        <f>J56+J55+J57+J58</f>
        <v>2540.9990000000003</v>
      </c>
    </row>
    <row r="60" spans="2:12" ht="42" customHeight="1">
      <c r="B60" s="523" t="s">
        <v>374</v>
      </c>
      <c r="C60" s="524"/>
      <c r="D60" s="524"/>
      <c r="E60" s="524"/>
      <c r="F60" s="524"/>
      <c r="G60" s="524"/>
      <c r="H60" s="524"/>
      <c r="I60" s="524"/>
      <c r="J60" s="525"/>
    </row>
    <row r="61" spans="2:12" ht="70.5" customHeight="1">
      <c r="B61" s="294"/>
      <c r="C61" s="295"/>
      <c r="D61" s="295"/>
      <c r="E61" s="295"/>
      <c r="F61" s="295"/>
      <c r="G61" s="295"/>
      <c r="H61" s="295"/>
      <c r="I61" s="295"/>
      <c r="J61" s="296"/>
    </row>
    <row r="62" spans="2:12">
      <c r="B62" s="42"/>
      <c r="C62" s="43"/>
      <c r="D62" s="43"/>
      <c r="E62" s="43"/>
      <c r="F62" s="43"/>
      <c r="G62" s="43"/>
      <c r="H62" s="43"/>
      <c r="I62" s="43"/>
      <c r="J62" s="44"/>
    </row>
    <row r="63" spans="2:12" ht="45" customHeight="1">
      <c r="B63" s="42"/>
      <c r="C63" s="43"/>
      <c r="D63" s="509" t="s">
        <v>292</v>
      </c>
      <c r="E63" s="465"/>
      <c r="F63" s="465"/>
      <c r="G63" s="465"/>
      <c r="H63" s="465"/>
      <c r="I63" s="43"/>
      <c r="J63" s="44"/>
    </row>
    <row r="64" spans="2:12">
      <c r="B64" s="507" t="s">
        <v>288</v>
      </c>
      <c r="C64" s="465"/>
      <c r="D64" s="465"/>
      <c r="E64" s="465"/>
      <c r="F64" s="465"/>
      <c r="G64" s="465"/>
      <c r="H64" s="465"/>
      <c r="I64" s="465"/>
      <c r="J64" s="508"/>
    </row>
    <row r="65" spans="2:10" ht="97.5" customHeight="1" thickBot="1">
      <c r="B65" s="501" t="s">
        <v>293</v>
      </c>
      <c r="C65" s="502"/>
      <c r="D65" s="502"/>
      <c r="E65" s="502"/>
      <c r="F65" s="502"/>
      <c r="G65" s="502"/>
      <c r="H65" s="502"/>
      <c r="I65" s="502"/>
      <c r="J65" s="503"/>
    </row>
  </sheetData>
  <mergeCells count="69">
    <mergeCell ref="B60:J60"/>
    <mergeCell ref="B30:B35"/>
    <mergeCell ref="E32:F32"/>
    <mergeCell ref="B11:B17"/>
    <mergeCell ref="B18:B23"/>
    <mergeCell ref="C30:J30"/>
    <mergeCell ref="E31:F31"/>
    <mergeCell ref="E20:F20"/>
    <mergeCell ref="E21:F21"/>
    <mergeCell ref="E27:F27"/>
    <mergeCell ref="E22:F22"/>
    <mergeCell ref="C42:J42"/>
    <mergeCell ref="E57:F57"/>
    <mergeCell ref="B48:B53"/>
    <mergeCell ref="E56:F56"/>
    <mergeCell ref="C23:I23"/>
    <mergeCell ref="B36:B41"/>
    <mergeCell ref="E39:F39"/>
    <mergeCell ref="C54:J54"/>
    <mergeCell ref="C36:J36"/>
    <mergeCell ref="E6:G6"/>
    <mergeCell ref="B7:F7"/>
    <mergeCell ref="C11:J11"/>
    <mergeCell ref="E19:F19"/>
    <mergeCell ref="E10:F10"/>
    <mergeCell ref="E16:F16"/>
    <mergeCell ref="B8:E8"/>
    <mergeCell ref="C17:I17"/>
    <mergeCell ref="E13:F13"/>
    <mergeCell ref="I8:J8"/>
    <mergeCell ref="C24:J24"/>
    <mergeCell ref="E28:F28"/>
    <mergeCell ref="B24:B29"/>
    <mergeCell ref="C29:I29"/>
    <mergeCell ref="B65:J65"/>
    <mergeCell ref="E45:F45"/>
    <mergeCell ref="E37:F37"/>
    <mergeCell ref="C59:I59"/>
    <mergeCell ref="B64:J64"/>
    <mergeCell ref="D63:H63"/>
    <mergeCell ref="B43:B47"/>
    <mergeCell ref="C53:I53"/>
    <mergeCell ref="C48:J48"/>
    <mergeCell ref="E40:F40"/>
    <mergeCell ref="E38:F38"/>
    <mergeCell ref="C41:I41"/>
    <mergeCell ref="E50:F50"/>
    <mergeCell ref="E51:F51"/>
    <mergeCell ref="E26:F26"/>
    <mergeCell ref="E52:F52"/>
    <mergeCell ref="E43:F43"/>
    <mergeCell ref="E49:F49"/>
    <mergeCell ref="E44:F44"/>
    <mergeCell ref="C3:H3"/>
    <mergeCell ref="E25:F25"/>
    <mergeCell ref="C18:J18"/>
    <mergeCell ref="B54:B59"/>
    <mergeCell ref="C47:I47"/>
    <mergeCell ref="E46:F46"/>
    <mergeCell ref="E55:F55"/>
    <mergeCell ref="E58:F58"/>
    <mergeCell ref="E33:F33"/>
    <mergeCell ref="E34:F34"/>
    <mergeCell ref="C35:I35"/>
    <mergeCell ref="B9:J9"/>
    <mergeCell ref="E14:F14"/>
    <mergeCell ref="I7:J7"/>
    <mergeCell ref="E12:F12"/>
    <mergeCell ref="C4:H4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topLeftCell="A34" workbookViewId="0">
      <selection activeCell="A37" sqref="A37:I37"/>
    </sheetView>
  </sheetViews>
  <sheetFormatPr defaultColWidth="10" defaultRowHeight="15"/>
  <cols>
    <col min="1" max="1" width="8" customWidth="1"/>
    <col min="2" max="2" width="19.42578125" customWidth="1"/>
    <col min="7" max="7" width="27.7109375" customWidth="1"/>
    <col min="9" max="9" width="14.85546875" customWidth="1"/>
    <col min="12" max="12" width="17.28515625" customWidth="1"/>
    <col min="13" max="13" width="23.85546875" customWidth="1"/>
    <col min="14" max="14" width="56.28515625" customWidth="1"/>
    <col min="15" max="15" width="21.28515625" customWidth="1"/>
    <col min="16" max="16" width="25.42578125" customWidth="1"/>
  </cols>
  <sheetData>
    <row r="1" spans="1:20" ht="39.75" customHeight="1">
      <c r="A1" s="534" t="s">
        <v>223</v>
      </c>
      <c r="B1" s="535"/>
      <c r="C1" s="535"/>
      <c r="D1" s="535"/>
      <c r="E1" s="535"/>
      <c r="F1" s="535"/>
      <c r="G1" s="535"/>
      <c r="H1" s="535"/>
      <c r="I1" s="536"/>
    </row>
    <row r="2" spans="1:20" ht="19.5" customHeight="1">
      <c r="A2" s="529" t="s">
        <v>224</v>
      </c>
      <c r="B2" s="530"/>
      <c r="C2" s="530"/>
      <c r="D2" s="530"/>
      <c r="E2" s="530"/>
      <c r="F2" s="530"/>
      <c r="G2" s="530"/>
      <c r="H2" s="530"/>
      <c r="I2" s="259"/>
    </row>
    <row r="3" spans="1:20">
      <c r="A3" s="540" t="s">
        <v>255</v>
      </c>
      <c r="B3" s="541"/>
      <c r="C3" s="541"/>
      <c r="D3" s="541"/>
      <c r="E3" s="541"/>
      <c r="F3" s="541"/>
      <c r="G3" s="541"/>
      <c r="H3" s="541"/>
      <c r="I3" s="542"/>
    </row>
    <row r="4" spans="1:20" ht="18" customHeight="1" thickBot="1">
      <c r="A4" s="558" t="s">
        <v>227</v>
      </c>
      <c r="B4" s="559"/>
      <c r="C4" s="559"/>
      <c r="D4" s="559"/>
      <c r="E4" s="559"/>
      <c r="F4" s="559"/>
      <c r="G4" s="559"/>
      <c r="H4" s="559"/>
      <c r="I4" s="560"/>
      <c r="N4" s="543"/>
      <c r="O4" s="543"/>
    </row>
    <row r="5" spans="1:20" ht="35.25" customHeight="1">
      <c r="A5" s="548" t="str">
        <f>COMPOSIÇÕES!B7</f>
        <v>OBJETO: CONSTRUÇÃO DE OBRA DE ARTE EM MADEIRA DE LEI, SERÃO CONSTRUÍDO 7,30m(SETE METROS E TRINTA CENTIMETROS) METROS LINEARES DE PONTE DE MADEIRA NO ATERRO DA ESTRADA SANTA MARIA DO COCAL  NO MUNICÍPIO DE TRACUATEUA-PA.</v>
      </c>
      <c r="B5" s="549"/>
      <c r="C5" s="549"/>
      <c r="D5" s="549"/>
      <c r="E5" s="549"/>
      <c r="F5" s="549"/>
      <c r="G5" s="550"/>
      <c r="H5" s="77" t="s">
        <v>14</v>
      </c>
      <c r="I5" s="260" t="s">
        <v>296</v>
      </c>
      <c r="N5" s="543"/>
      <c r="O5" s="543"/>
    </row>
    <row r="6" spans="1:20" ht="15.75">
      <c r="A6" s="551" t="s">
        <v>225</v>
      </c>
      <c r="B6" s="552"/>
      <c r="C6" s="552"/>
      <c r="D6" s="552"/>
      <c r="E6" s="552"/>
      <c r="F6" s="552"/>
      <c r="G6" s="553"/>
      <c r="H6" s="78" t="s">
        <v>15</v>
      </c>
      <c r="I6" s="261">
        <f>I26</f>
        <v>0.27397180163039692</v>
      </c>
      <c r="N6" s="554"/>
      <c r="O6" s="554"/>
    </row>
    <row r="7" spans="1:20" ht="15.75" thickBot="1">
      <c r="A7" s="262" t="str">
        <f>ORÇAMENTO!B8</f>
        <v>ENDEREÇO: ZONA RURAL DO MUNICIPIO DE TRACUATEUA-PA</v>
      </c>
      <c r="B7" s="79"/>
      <c r="C7" s="80"/>
      <c r="D7" s="80"/>
      <c r="E7" s="80"/>
      <c r="F7" s="80"/>
      <c r="G7" s="81"/>
      <c r="H7" s="82"/>
      <c r="I7" s="205"/>
      <c r="N7" s="543"/>
      <c r="O7" s="543"/>
    </row>
    <row r="8" spans="1:20" ht="16.5" thickBot="1">
      <c r="A8" s="544" t="s">
        <v>295</v>
      </c>
      <c r="B8" s="545"/>
      <c r="C8" s="545"/>
      <c r="D8" s="545"/>
      <c r="E8" s="545"/>
      <c r="F8" s="545"/>
      <c r="G8" s="545"/>
      <c r="H8" s="545"/>
      <c r="I8" s="546"/>
      <c r="N8" s="547"/>
      <c r="O8" s="547"/>
    </row>
    <row r="9" spans="1:20" ht="15.75" thickBot="1">
      <c r="A9" s="555" t="s">
        <v>16</v>
      </c>
      <c r="B9" s="556"/>
      <c r="C9" s="556"/>
      <c r="D9" s="556"/>
      <c r="E9" s="556"/>
      <c r="F9" s="556"/>
      <c r="G9" s="556"/>
      <c r="H9" s="556"/>
      <c r="I9" s="557"/>
      <c r="J9" s="83" t="s">
        <v>18</v>
      </c>
      <c r="K9" s="83" t="s">
        <v>19</v>
      </c>
      <c r="L9" s="83" t="s">
        <v>20</v>
      </c>
      <c r="N9" s="84"/>
      <c r="O9" s="85"/>
      <c r="P9" s="86" t="s">
        <v>122</v>
      </c>
      <c r="Q9" s="87"/>
      <c r="R9" s="87"/>
      <c r="S9" s="87"/>
      <c r="T9" s="88"/>
    </row>
    <row r="10" spans="1:20" ht="15.75" thickBot="1">
      <c r="A10" s="263" t="s">
        <v>12</v>
      </c>
      <c r="B10" s="89" t="s">
        <v>17</v>
      </c>
      <c r="C10" s="43"/>
      <c r="D10" s="43"/>
      <c r="E10" s="43"/>
      <c r="F10" s="43"/>
      <c r="G10" s="43"/>
      <c r="H10" s="43"/>
      <c r="I10" s="264"/>
      <c r="J10" s="83" t="s">
        <v>18</v>
      </c>
      <c r="K10" s="83" t="s">
        <v>19</v>
      </c>
      <c r="L10" s="83" t="s">
        <v>20</v>
      </c>
      <c r="N10" s="90" t="s">
        <v>105</v>
      </c>
      <c r="O10" s="91" t="s">
        <v>106</v>
      </c>
      <c r="P10" s="92" t="s">
        <v>123</v>
      </c>
      <c r="Q10" s="92" t="s">
        <v>124</v>
      </c>
      <c r="R10" s="92" t="s">
        <v>125</v>
      </c>
      <c r="S10" s="92" t="s">
        <v>126</v>
      </c>
      <c r="T10" s="88"/>
    </row>
    <row r="11" spans="1:20" ht="15.75" thickBot="1">
      <c r="A11" s="265">
        <v>1</v>
      </c>
      <c r="B11" s="93" t="s">
        <v>21</v>
      </c>
      <c r="C11" s="94"/>
      <c r="D11" s="94"/>
      <c r="E11" s="94"/>
      <c r="F11" s="94"/>
      <c r="G11" s="94"/>
      <c r="H11" s="95"/>
      <c r="I11" s="266">
        <f>Q11</f>
        <v>3.1E-2</v>
      </c>
      <c r="J11" s="96">
        <v>3.5000000000000003E-2</v>
      </c>
      <c r="K11" s="96">
        <v>0.04</v>
      </c>
      <c r="L11" s="96">
        <v>5.5E-2</v>
      </c>
      <c r="N11" s="97" t="s">
        <v>107</v>
      </c>
      <c r="O11" s="98">
        <v>4.0099999999999997E-2</v>
      </c>
      <c r="P11" s="99" t="s">
        <v>107</v>
      </c>
      <c r="Q11" s="98">
        <v>3.1E-2</v>
      </c>
      <c r="R11" s="98">
        <v>4.0099999999999997E-2</v>
      </c>
      <c r="S11" s="98">
        <v>4.6699999999999998E-2</v>
      </c>
      <c r="T11" s="88"/>
    </row>
    <row r="12" spans="1:20" ht="15.75" thickBot="1">
      <c r="A12" s="267">
        <v>2</v>
      </c>
      <c r="B12" s="114" t="s">
        <v>22</v>
      </c>
      <c r="C12" s="43"/>
      <c r="D12" s="43"/>
      <c r="E12" s="43"/>
      <c r="F12" s="43"/>
      <c r="G12" s="43"/>
      <c r="H12" s="43"/>
      <c r="I12" s="266">
        <f>Q12</f>
        <v>2.8999999999999998E-3</v>
      </c>
      <c r="J12" s="96">
        <v>8.0000000000000002E-3</v>
      </c>
      <c r="K12" s="96">
        <v>8.0000000000000002E-3</v>
      </c>
      <c r="L12" s="96">
        <v>0.01</v>
      </c>
      <c r="N12" s="97" t="s">
        <v>108</v>
      </c>
      <c r="O12" s="98">
        <v>7.4000000000000003E-3</v>
      </c>
      <c r="P12" s="99" t="s">
        <v>108</v>
      </c>
      <c r="Q12" s="98">
        <v>2.8999999999999998E-3</v>
      </c>
      <c r="R12" s="98">
        <v>4.0000000000000001E-3</v>
      </c>
      <c r="S12" s="98">
        <v>7.4000000000000003E-3</v>
      </c>
      <c r="T12" s="88"/>
    </row>
    <row r="13" spans="1:20" ht="15.75" thickBot="1">
      <c r="A13" s="267">
        <v>3</v>
      </c>
      <c r="B13" s="114" t="s">
        <v>23</v>
      </c>
      <c r="C13" s="43"/>
      <c r="D13" s="43"/>
      <c r="E13" s="43"/>
      <c r="F13" s="43"/>
      <c r="G13" s="43"/>
      <c r="H13" s="100"/>
      <c r="I13" s="266">
        <f>Q13</f>
        <v>3.0000000000000001E-3</v>
      </c>
      <c r="J13" s="96">
        <v>9.7000000000000003E-3</v>
      </c>
      <c r="K13" s="96">
        <v>1.2699999999999999E-2</v>
      </c>
      <c r="L13" s="96">
        <v>1.2699999999999999E-2</v>
      </c>
      <c r="N13" s="97" t="s">
        <v>109</v>
      </c>
      <c r="O13" s="98">
        <v>9.7000000000000003E-3</v>
      </c>
      <c r="P13" s="99" t="s">
        <v>127</v>
      </c>
      <c r="Q13" s="98">
        <v>3.0000000000000001E-3</v>
      </c>
      <c r="R13" s="98">
        <v>5.5999999999999999E-3</v>
      </c>
      <c r="S13" s="98">
        <v>9.7000000000000003E-3</v>
      </c>
      <c r="T13" s="88"/>
    </row>
    <row r="14" spans="1:20" ht="15.75" thickBot="1">
      <c r="A14" s="267">
        <v>4</v>
      </c>
      <c r="B14" s="114" t="s">
        <v>24</v>
      </c>
      <c r="C14" s="43"/>
      <c r="D14" s="43"/>
      <c r="E14" s="43"/>
      <c r="F14" s="43"/>
      <c r="G14" s="43"/>
      <c r="H14" s="100"/>
      <c r="I14" s="266">
        <f>Q14</f>
        <v>1.01E-2</v>
      </c>
      <c r="J14" s="96">
        <v>5.8999999999999999E-3</v>
      </c>
      <c r="K14" s="96">
        <v>1.23E-2</v>
      </c>
      <c r="L14" s="96">
        <v>1.3899999999999999E-2</v>
      </c>
      <c r="N14" s="97" t="s">
        <v>110</v>
      </c>
      <c r="O14" s="98">
        <v>1.21E-2</v>
      </c>
      <c r="P14" s="99" t="s">
        <v>128</v>
      </c>
      <c r="Q14" s="98">
        <v>1.01E-2</v>
      </c>
      <c r="R14" s="98">
        <v>1.11E-2</v>
      </c>
      <c r="S14" s="98">
        <v>1.21E-2</v>
      </c>
      <c r="T14" s="88"/>
    </row>
    <row r="15" spans="1:20">
      <c r="A15" s="267">
        <v>5</v>
      </c>
      <c r="B15" s="114" t="s">
        <v>25</v>
      </c>
      <c r="C15" s="43"/>
      <c r="D15" s="43"/>
      <c r="E15" s="43"/>
      <c r="F15" s="43"/>
      <c r="G15" s="43"/>
      <c r="H15" s="100"/>
      <c r="I15" s="266">
        <f>Q15</f>
        <v>5.6399999999999999E-2</v>
      </c>
      <c r="J15" s="96">
        <v>6.1600000000000002E-2</v>
      </c>
      <c r="K15" s="96">
        <v>7.3999999999999996E-2</v>
      </c>
      <c r="L15" s="96">
        <v>8.9599999999999999E-2</v>
      </c>
      <c r="N15" s="101" t="s">
        <v>111</v>
      </c>
      <c r="O15" s="98">
        <v>5.5899999999999998E-2</v>
      </c>
      <c r="P15" s="99" t="s">
        <v>129</v>
      </c>
      <c r="Q15" s="98">
        <v>5.6399999999999999E-2</v>
      </c>
      <c r="R15" s="98">
        <v>7.2999999999999995E-2</v>
      </c>
      <c r="S15" s="98">
        <v>8.6900000000000005E-2</v>
      </c>
      <c r="T15" s="88"/>
    </row>
    <row r="16" spans="1:20" ht="15.75" thickBot="1">
      <c r="A16" s="268">
        <v>6</v>
      </c>
      <c r="B16" s="102" t="s">
        <v>26</v>
      </c>
      <c r="C16" s="103"/>
      <c r="D16" s="103"/>
      <c r="E16" s="103"/>
      <c r="F16" s="103"/>
      <c r="G16" s="103"/>
      <c r="H16" s="104"/>
      <c r="I16" s="280">
        <f>I23</f>
        <v>0.13150000000000001</v>
      </c>
      <c r="N16" s="105" t="s">
        <v>31</v>
      </c>
      <c r="O16" s="106">
        <v>6.4999999999999997E-3</v>
      </c>
      <c r="P16" s="99" t="s">
        <v>130</v>
      </c>
      <c r="Q16" s="107" t="s">
        <v>131</v>
      </c>
      <c r="R16" s="107"/>
      <c r="S16" s="107"/>
      <c r="T16" s="88"/>
    </row>
    <row r="17" spans="1:20">
      <c r="A17" s="269"/>
      <c r="B17" s="43"/>
      <c r="C17" s="43"/>
      <c r="D17" s="43"/>
      <c r="E17" s="43"/>
      <c r="F17" s="43"/>
      <c r="G17" s="43"/>
      <c r="H17" s="43"/>
      <c r="I17" s="270"/>
      <c r="N17" s="105" t="s">
        <v>33</v>
      </c>
      <c r="O17" s="106">
        <v>0.03</v>
      </c>
      <c r="P17" s="88"/>
      <c r="Q17" s="88"/>
      <c r="R17" s="88"/>
      <c r="S17" s="88"/>
      <c r="T17" s="88"/>
    </row>
    <row r="18" spans="1:20" ht="15.75" thickBot="1">
      <c r="A18" s="263" t="s">
        <v>12</v>
      </c>
      <c r="B18" s="89" t="s">
        <v>27</v>
      </c>
      <c r="C18" s="43"/>
      <c r="D18" s="43"/>
      <c r="E18" s="43"/>
      <c r="F18" s="43"/>
      <c r="G18" s="43"/>
      <c r="H18" s="43"/>
      <c r="I18" s="270"/>
      <c r="N18" s="105" t="s">
        <v>112</v>
      </c>
      <c r="O18" s="106">
        <f>O34*O33</f>
        <v>2.0000000000000004E-2</v>
      </c>
    </row>
    <row r="19" spans="1:20">
      <c r="A19" s="265" t="s">
        <v>28</v>
      </c>
      <c r="B19" s="108" t="s">
        <v>29</v>
      </c>
      <c r="C19" s="94"/>
      <c r="D19" s="94"/>
      <c r="E19" s="94"/>
      <c r="F19" s="94"/>
      <c r="G19" s="94"/>
      <c r="H19" s="94"/>
      <c r="I19" s="271">
        <v>0.05</v>
      </c>
      <c r="J19" s="109"/>
      <c r="N19" s="110" t="s">
        <v>35</v>
      </c>
      <c r="O19" s="111">
        <v>4.4999999999999998E-2</v>
      </c>
    </row>
    <row r="20" spans="1:20" ht="15.75" thickBot="1">
      <c r="A20" s="267" t="s">
        <v>30</v>
      </c>
      <c r="B20" s="114" t="s">
        <v>31</v>
      </c>
      <c r="C20" s="43"/>
      <c r="D20" s="43"/>
      <c r="E20" s="43"/>
      <c r="F20" s="43"/>
      <c r="G20" s="43"/>
      <c r="H20" s="43"/>
      <c r="I20" s="272">
        <v>6.4999999999999997E-3</v>
      </c>
      <c r="N20" s="112" t="s">
        <v>113</v>
      </c>
      <c r="O20" s="113">
        <f>SUM(O16:O19)</f>
        <v>0.10150000000000001</v>
      </c>
    </row>
    <row r="21" spans="1:20" ht="15" customHeight="1" thickBot="1">
      <c r="A21" s="267" t="s">
        <v>32</v>
      </c>
      <c r="B21" s="114" t="s">
        <v>33</v>
      </c>
      <c r="C21" s="43"/>
      <c r="D21" s="43"/>
      <c r="E21" s="43"/>
      <c r="F21" s="43"/>
      <c r="G21" s="43"/>
      <c r="H21" s="43"/>
      <c r="I21" s="272">
        <v>0.03</v>
      </c>
      <c r="N21" s="115" t="s">
        <v>114</v>
      </c>
      <c r="O21" s="116">
        <f>S13</f>
        <v>9.7000000000000003E-3</v>
      </c>
    </row>
    <row r="22" spans="1:20" ht="15.75" thickBot="1">
      <c r="A22" s="268" t="s">
        <v>34</v>
      </c>
      <c r="B22" s="102" t="s">
        <v>35</v>
      </c>
      <c r="C22" s="103"/>
      <c r="D22" s="103"/>
      <c r="E22" s="103"/>
      <c r="F22" s="103"/>
      <c r="G22" s="103"/>
      <c r="H22" s="103"/>
      <c r="I22" s="273">
        <v>4.4999999999999998E-2</v>
      </c>
      <c r="J22" s="327"/>
      <c r="N22" s="117"/>
      <c r="O22" s="118"/>
    </row>
    <row r="23" spans="1:20" ht="15.75" thickBot="1">
      <c r="A23" s="274"/>
      <c r="B23" s="43"/>
      <c r="C23" s="43"/>
      <c r="D23" s="43"/>
      <c r="E23" s="43"/>
      <c r="F23" s="43"/>
      <c r="G23" s="561" t="s">
        <v>36</v>
      </c>
      <c r="H23" s="561"/>
      <c r="I23" s="281">
        <f>SUM(I19:I22)</f>
        <v>0.13150000000000001</v>
      </c>
      <c r="N23" s="527"/>
      <c r="O23" s="528"/>
    </row>
    <row r="24" spans="1:20" ht="15.75" thickBot="1">
      <c r="A24" s="274"/>
      <c r="B24" s="43"/>
      <c r="C24" s="43"/>
      <c r="D24" s="43"/>
      <c r="E24" s="43"/>
      <c r="F24" s="43"/>
      <c r="G24" s="43"/>
      <c r="H24" s="43"/>
      <c r="I24" s="275"/>
      <c r="N24" s="119" t="s">
        <v>115</v>
      </c>
      <c r="O24" s="120">
        <f>ROUND(((((1+O11+O12+O13)*(1+O21)*(1+O14))/(1-O20))-1),4)</f>
        <v>0.2024</v>
      </c>
    </row>
    <row r="25" spans="1:20" ht="15.75" thickBot="1">
      <c r="A25" s="537" t="s">
        <v>37</v>
      </c>
      <c r="B25" s="538"/>
      <c r="C25" s="538"/>
      <c r="D25" s="538"/>
      <c r="E25" s="538"/>
      <c r="F25" s="538"/>
      <c r="G25" s="538"/>
      <c r="H25" s="538"/>
      <c r="I25" s="539"/>
      <c r="N25" s="121" t="s">
        <v>116</v>
      </c>
      <c r="O25" s="122"/>
    </row>
    <row r="26" spans="1:20" ht="45" customHeight="1" thickBot="1">
      <c r="A26" s="566"/>
      <c r="B26" s="561"/>
      <c r="C26" s="561"/>
      <c r="D26" s="561"/>
      <c r="E26" s="561"/>
      <c r="F26" s="561"/>
      <c r="G26" s="561"/>
      <c r="H26" s="567"/>
      <c r="I26" s="282">
        <f>(((1+I11+I12+I13)*(1+I14)*(1+I15))/(1-I16))-1</f>
        <v>0.27397180163039692</v>
      </c>
      <c r="N26" s="121"/>
      <c r="O26" s="122"/>
    </row>
    <row r="27" spans="1:20">
      <c r="A27" s="199"/>
      <c r="B27" s="200"/>
      <c r="C27" s="200"/>
      <c r="D27" s="200"/>
      <c r="E27" s="200"/>
      <c r="F27" s="200"/>
      <c r="G27" s="200"/>
      <c r="H27" s="200"/>
      <c r="I27" s="201"/>
      <c r="N27" s="121"/>
      <c r="O27" s="122"/>
    </row>
    <row r="28" spans="1:20">
      <c r="A28" s="202" t="s">
        <v>38</v>
      </c>
      <c r="B28" s="123"/>
      <c r="C28" s="123"/>
      <c r="D28" s="123"/>
      <c r="E28" s="123"/>
      <c r="F28" s="123"/>
      <c r="G28" s="123"/>
      <c r="H28" s="123"/>
      <c r="I28" s="203"/>
      <c r="N28" s="124"/>
      <c r="O28" s="118"/>
    </row>
    <row r="29" spans="1:20">
      <c r="A29" s="568" t="s">
        <v>39</v>
      </c>
      <c r="B29" s="569"/>
      <c r="C29" s="569"/>
      <c r="D29" s="569"/>
      <c r="E29" s="569"/>
      <c r="F29" s="569"/>
      <c r="G29" s="569"/>
      <c r="H29" s="569"/>
      <c r="I29" s="570"/>
      <c r="N29" s="125"/>
      <c r="O29" s="118"/>
    </row>
    <row r="30" spans="1:20" ht="15.75" thickBot="1">
      <c r="A30" s="568" t="s">
        <v>40</v>
      </c>
      <c r="B30" s="569"/>
      <c r="C30" s="569"/>
      <c r="D30" s="569"/>
      <c r="E30" s="569"/>
      <c r="F30" s="569"/>
      <c r="G30" s="569"/>
      <c r="H30" s="569"/>
      <c r="I30" s="570"/>
      <c r="N30" s="126"/>
      <c r="O30" s="127"/>
    </row>
    <row r="31" spans="1:20">
      <c r="A31" s="571" t="s">
        <v>41</v>
      </c>
      <c r="B31" s="572"/>
      <c r="C31" s="572"/>
      <c r="D31" s="572"/>
      <c r="E31" s="572"/>
      <c r="F31" s="572"/>
      <c r="G31" s="572"/>
      <c r="H31" s="572"/>
      <c r="I31" s="573"/>
      <c r="N31" s="128"/>
      <c r="O31" s="128"/>
    </row>
    <row r="32" spans="1:20" ht="22.5" customHeight="1">
      <c r="A32" s="568" t="s">
        <v>42</v>
      </c>
      <c r="B32" s="569"/>
      <c r="C32" s="569"/>
      <c r="D32" s="569"/>
      <c r="E32" s="569"/>
      <c r="F32" s="569"/>
      <c r="G32" s="569"/>
      <c r="H32" s="569"/>
      <c r="I32" s="570"/>
      <c r="N32" s="129" t="s">
        <v>117</v>
      </c>
      <c r="O32" s="128"/>
    </row>
    <row r="33" spans="1:16" ht="28.5" customHeight="1">
      <c r="A33" s="568" t="s">
        <v>43</v>
      </c>
      <c r="B33" s="569"/>
      <c r="C33" s="569"/>
      <c r="D33" s="569"/>
      <c r="E33" s="569"/>
      <c r="F33" s="569"/>
      <c r="G33" s="569"/>
      <c r="H33" s="569"/>
      <c r="I33" s="570"/>
      <c r="N33" s="130" t="s">
        <v>118</v>
      </c>
      <c r="O33" s="131">
        <v>0.4</v>
      </c>
    </row>
    <row r="34" spans="1:16" ht="15.75" thickBot="1">
      <c r="A34" s="82"/>
      <c r="B34" s="204"/>
      <c r="C34" s="204"/>
      <c r="D34" s="204"/>
      <c r="E34" s="204"/>
      <c r="F34" s="204"/>
      <c r="G34" s="204"/>
      <c r="H34" s="204"/>
      <c r="I34" s="205"/>
      <c r="N34" s="130" t="s">
        <v>119</v>
      </c>
      <c r="O34" s="131">
        <v>0.05</v>
      </c>
    </row>
    <row r="35" spans="1:16">
      <c r="A35" s="274"/>
      <c r="B35" s="43"/>
      <c r="C35" s="43"/>
      <c r="D35" s="43"/>
      <c r="E35" s="43"/>
      <c r="F35" s="43"/>
      <c r="G35" s="43"/>
      <c r="H35" s="43"/>
      <c r="I35" s="275"/>
      <c r="N35" s="128"/>
      <c r="O35" s="128"/>
    </row>
    <row r="36" spans="1:16" ht="29.25" customHeight="1">
      <c r="A36" s="276"/>
      <c r="B36" s="132"/>
      <c r="C36" s="132"/>
      <c r="D36" s="132"/>
      <c r="E36" s="132"/>
      <c r="F36" s="132"/>
      <c r="G36" s="574" t="s">
        <v>374</v>
      </c>
      <c r="H36" s="575"/>
      <c r="I36" s="576"/>
      <c r="N36" s="88"/>
      <c r="O36" s="88"/>
    </row>
    <row r="37" spans="1:16" ht="122.25" customHeight="1">
      <c r="A37" s="562" t="s">
        <v>44</v>
      </c>
      <c r="B37" s="532"/>
      <c r="C37" s="532"/>
      <c r="D37" s="532"/>
      <c r="E37" s="532"/>
      <c r="F37" s="532"/>
      <c r="G37" s="532"/>
      <c r="H37" s="532"/>
      <c r="I37" s="533"/>
      <c r="N37" s="88"/>
      <c r="O37" s="88"/>
    </row>
    <row r="38" spans="1:16" ht="15" customHeight="1">
      <c r="A38" s="531" t="s">
        <v>294</v>
      </c>
      <c r="B38" s="532"/>
      <c r="C38" s="532"/>
      <c r="D38" s="532"/>
      <c r="E38" s="532"/>
      <c r="F38" s="532"/>
      <c r="G38" s="532"/>
      <c r="H38" s="532"/>
      <c r="I38" s="533"/>
      <c r="N38" s="88"/>
      <c r="O38" s="88"/>
    </row>
    <row r="39" spans="1:16" ht="13.5" customHeight="1">
      <c r="A39" s="563" t="s">
        <v>289</v>
      </c>
      <c r="B39" s="564"/>
      <c r="C39" s="564"/>
      <c r="D39" s="564"/>
      <c r="E39" s="564"/>
      <c r="F39" s="564"/>
      <c r="G39" s="564"/>
      <c r="H39" s="564"/>
      <c r="I39" s="565"/>
      <c r="N39" s="133" t="s">
        <v>120</v>
      </c>
      <c r="O39" s="88"/>
    </row>
    <row r="40" spans="1:16" ht="12.75" customHeight="1">
      <c r="A40" s="274"/>
      <c r="B40" s="43"/>
      <c r="C40" s="43"/>
      <c r="D40" s="43"/>
      <c r="E40" s="43"/>
      <c r="F40" s="43"/>
      <c r="G40" s="43"/>
      <c r="H40" s="43"/>
      <c r="I40" s="275"/>
      <c r="N40" s="236" t="s">
        <v>285</v>
      </c>
      <c r="O40" s="88"/>
    </row>
    <row r="41" spans="1:16" ht="11.25" customHeight="1">
      <c r="A41" s="255"/>
      <c r="B41" s="178"/>
      <c r="C41" s="178"/>
      <c r="D41" s="178"/>
      <c r="E41" s="178"/>
      <c r="F41" s="178"/>
      <c r="G41" s="178"/>
      <c r="H41" s="178"/>
      <c r="I41" s="256"/>
      <c r="N41" s="236" t="s">
        <v>121</v>
      </c>
      <c r="O41" s="88"/>
    </row>
    <row r="42" spans="1:16" ht="12.75" customHeight="1">
      <c r="A42" s="255"/>
      <c r="B42" s="178"/>
      <c r="C42" s="178"/>
      <c r="D42" s="178"/>
      <c r="E42" s="178"/>
      <c r="F42" s="178"/>
      <c r="G42" s="178"/>
      <c r="H42" s="178"/>
      <c r="I42" s="256"/>
      <c r="N42" s="236" t="s">
        <v>286</v>
      </c>
      <c r="O42" s="88"/>
    </row>
    <row r="43" spans="1:16" ht="15.75" thickBot="1">
      <c r="A43" s="277"/>
      <c r="B43" s="278"/>
      <c r="C43" s="278"/>
      <c r="D43" s="278"/>
      <c r="E43" s="278"/>
      <c r="F43" s="278"/>
      <c r="G43" s="278"/>
      <c r="H43" s="278"/>
      <c r="I43" s="279"/>
      <c r="N43" s="88"/>
      <c r="O43" s="88"/>
    </row>
    <row r="44" spans="1:16">
      <c r="N44" s="88"/>
      <c r="O44" s="88"/>
    </row>
    <row r="45" spans="1:16">
      <c r="L45" s="86" t="s">
        <v>122</v>
      </c>
      <c r="M45" s="87"/>
      <c r="N45" s="87"/>
      <c r="O45" s="87"/>
      <c r="P45" s="88"/>
    </row>
    <row r="46" spans="1:16">
      <c r="L46" s="92" t="s">
        <v>123</v>
      </c>
      <c r="M46" s="92" t="s">
        <v>124</v>
      </c>
      <c r="N46" s="92" t="s">
        <v>125</v>
      </c>
      <c r="O46" s="92" t="s">
        <v>126</v>
      </c>
      <c r="P46" s="88"/>
    </row>
    <row r="47" spans="1:16">
      <c r="L47" s="99" t="s">
        <v>107</v>
      </c>
      <c r="M47" s="98">
        <v>3.7999999999999999E-2</v>
      </c>
      <c r="N47" s="98">
        <v>4.0099999999999997E-2</v>
      </c>
      <c r="O47" s="98">
        <v>4.6699999999999998E-2</v>
      </c>
      <c r="P47" s="88"/>
    </row>
    <row r="48" spans="1:16">
      <c r="L48" s="99" t="s">
        <v>108</v>
      </c>
      <c r="M48" s="98">
        <v>3.2000000000000002E-3</v>
      </c>
      <c r="N48" s="98">
        <v>4.0000000000000001E-3</v>
      </c>
      <c r="O48" s="98">
        <v>7.4000000000000003E-3</v>
      </c>
      <c r="P48" s="88"/>
    </row>
    <row r="49" spans="12:16">
      <c r="L49" s="99" t="s">
        <v>127</v>
      </c>
      <c r="M49" s="98">
        <v>5.0000000000000001E-3</v>
      </c>
      <c r="N49" s="98">
        <v>5.5999999999999999E-3</v>
      </c>
      <c r="O49" s="98">
        <v>9.7000000000000003E-3</v>
      </c>
      <c r="P49" s="88"/>
    </row>
    <row r="50" spans="12:16">
      <c r="L50" s="99" t="s">
        <v>128</v>
      </c>
      <c r="M50" s="98">
        <v>1.0200000000000001E-2</v>
      </c>
      <c r="N50" s="98">
        <v>1.11E-2</v>
      </c>
      <c r="O50" s="98">
        <v>1.21E-2</v>
      </c>
      <c r="P50" s="88"/>
    </row>
    <row r="51" spans="12:16">
      <c r="L51" s="99" t="s">
        <v>129</v>
      </c>
      <c r="M51" s="98">
        <v>6.6400000000000001E-2</v>
      </c>
      <c r="N51" s="98">
        <v>7.2999999999999995E-2</v>
      </c>
      <c r="O51" s="98">
        <v>8.6900000000000005E-2</v>
      </c>
      <c r="P51" s="88"/>
    </row>
    <row r="52" spans="12:16">
      <c r="L52" s="99" t="s">
        <v>130</v>
      </c>
      <c r="M52" s="107" t="s">
        <v>131</v>
      </c>
      <c r="N52" s="107"/>
      <c r="O52" s="107"/>
      <c r="P52" s="88"/>
    </row>
    <row r="53" spans="12:16">
      <c r="L53" s="88"/>
      <c r="M53" s="88"/>
      <c r="N53" s="88"/>
      <c r="O53" s="88"/>
      <c r="P53" s="88"/>
    </row>
  </sheetData>
  <mergeCells count="26">
    <mergeCell ref="G23:H23"/>
    <mergeCell ref="A37:I37"/>
    <mergeCell ref="A39:I39"/>
    <mergeCell ref="A26:H26"/>
    <mergeCell ref="A30:I30"/>
    <mergeCell ref="A31:I31"/>
    <mergeCell ref="A32:I32"/>
    <mergeCell ref="A33:I33"/>
    <mergeCell ref="A29:I29"/>
    <mergeCell ref="G36:I36"/>
    <mergeCell ref="N23:O23"/>
    <mergeCell ref="A2:H2"/>
    <mergeCell ref="A38:I38"/>
    <mergeCell ref="A1:I1"/>
    <mergeCell ref="A25:I25"/>
    <mergeCell ref="A3:I3"/>
    <mergeCell ref="N7:O7"/>
    <mergeCell ref="A8:I8"/>
    <mergeCell ref="N8:O8"/>
    <mergeCell ref="A5:G5"/>
    <mergeCell ref="N4:O4"/>
    <mergeCell ref="A6:G6"/>
    <mergeCell ref="N5:O5"/>
    <mergeCell ref="N6:O6"/>
    <mergeCell ref="A9:I9"/>
    <mergeCell ref="A4:I4"/>
  </mergeCells>
  <pageMargins left="0.51181102362204722" right="0.51181102362204722" top="0.78740157480314965" bottom="0.78740157480314965" header="0.31496062992125984" footer="0.31496062992125984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5"/>
  <sheetViews>
    <sheetView topLeftCell="A37" zoomScale="93" zoomScaleNormal="93" workbookViewId="0">
      <selection activeCell="H36" sqref="H36"/>
    </sheetView>
  </sheetViews>
  <sheetFormatPr defaultColWidth="10" defaultRowHeight="15"/>
  <cols>
    <col min="1" max="1" width="3.7109375" customWidth="1"/>
    <col min="3" max="3" width="67.5703125" customWidth="1"/>
    <col min="4" max="4" width="11.85546875" customWidth="1"/>
    <col min="5" max="5" width="12.42578125" customWidth="1"/>
    <col min="6" max="6" width="17.42578125" customWidth="1"/>
    <col min="7" max="7" width="19.5703125" customWidth="1"/>
    <col min="8" max="8" width="10.5703125" customWidth="1"/>
  </cols>
  <sheetData>
    <row r="1" spans="2:10" ht="15.75" thickBot="1"/>
    <row r="2" spans="2:10" ht="30" customHeight="1">
      <c r="B2" s="589" t="s">
        <v>221</v>
      </c>
      <c r="C2" s="590"/>
      <c r="D2" s="590"/>
      <c r="E2" s="590"/>
      <c r="F2" s="590"/>
      <c r="G2" s="590"/>
      <c r="H2" s="591"/>
    </row>
    <row r="3" spans="2:10" ht="18.75" customHeight="1">
      <c r="B3" s="592" t="s">
        <v>215</v>
      </c>
      <c r="C3" s="593"/>
      <c r="D3" s="593"/>
      <c r="E3" s="593"/>
      <c r="F3" s="593"/>
      <c r="G3" s="593"/>
      <c r="H3" s="183"/>
    </row>
    <row r="4" spans="2:10" ht="15" customHeight="1">
      <c r="B4" s="594" t="s">
        <v>226</v>
      </c>
      <c r="C4" s="595"/>
      <c r="D4" s="595"/>
      <c r="E4" s="595"/>
      <c r="F4" s="595"/>
      <c r="G4" s="595"/>
      <c r="H4" s="596"/>
    </row>
    <row r="5" spans="2:10" ht="15" customHeight="1">
      <c r="B5" s="597" t="s">
        <v>227</v>
      </c>
      <c r="C5" s="598"/>
      <c r="D5" s="598"/>
      <c r="E5" s="598"/>
      <c r="F5" s="598"/>
      <c r="G5" s="598"/>
      <c r="H5" s="599"/>
    </row>
    <row r="6" spans="2:10" ht="32.25" customHeight="1">
      <c r="B6" s="606" t="str">
        <f>COMPOSIÇÕES!B7</f>
        <v>OBJETO: CONSTRUÇÃO DE OBRA DE ARTE EM MADEIRA DE LEI, SERÃO CONSTRUÍDO 7,30m(SETE METROS E TRINTA CENTIMETROS) METROS LINEARES DE PONTE DE MADEIRA NO ATERRO DA ESTRADA SANTA MARIA DO COCAL  NO MUNICÍPIO DE TRACUATEUA-PA.</v>
      </c>
      <c r="C6" s="607"/>
      <c r="D6" s="607"/>
      <c r="E6" s="607"/>
      <c r="F6" s="607"/>
      <c r="G6" s="607"/>
      <c r="H6" s="608"/>
    </row>
    <row r="7" spans="2:10" ht="15" customHeight="1" thickBot="1">
      <c r="B7" s="625" t="s">
        <v>376</v>
      </c>
      <c r="C7" s="626"/>
      <c r="D7" s="626"/>
      <c r="E7" s="315"/>
      <c r="F7" s="315"/>
      <c r="G7" s="315"/>
      <c r="H7" s="316"/>
    </row>
    <row r="8" spans="2:10" ht="15.75" thickBot="1">
      <c r="B8" s="612" t="s">
        <v>139</v>
      </c>
      <c r="C8" s="613"/>
      <c r="D8" s="613"/>
      <c r="E8" s="613"/>
      <c r="F8" s="613"/>
      <c r="G8" s="613"/>
      <c r="H8" s="614"/>
    </row>
    <row r="9" spans="2:10" ht="24.75" customHeight="1" thickBot="1">
      <c r="B9" s="134" t="s">
        <v>5</v>
      </c>
      <c r="C9" s="135" t="s">
        <v>65</v>
      </c>
      <c r="D9" s="230" t="s">
        <v>62</v>
      </c>
      <c r="E9" s="136" t="s">
        <v>11</v>
      </c>
      <c r="F9" s="137" t="s">
        <v>265</v>
      </c>
      <c r="G9" s="137" t="s">
        <v>266</v>
      </c>
      <c r="H9" s="138" t="s">
        <v>63</v>
      </c>
      <c r="I9" s="139"/>
      <c r="J9" s="43"/>
    </row>
    <row r="10" spans="2:10">
      <c r="B10" s="585">
        <v>1</v>
      </c>
      <c r="C10" s="587" t="str">
        <f>ORÇAMENTO!C15</f>
        <v>SERVIÇOS PRELIMINARES</v>
      </c>
      <c r="D10" s="609">
        <f>ORÇAMENTO!K17</f>
        <v>1347.38</v>
      </c>
      <c r="E10" s="603">
        <f>D10/D34</f>
        <v>2.3788577714595631E-2</v>
      </c>
      <c r="F10" s="140">
        <v>1</v>
      </c>
      <c r="G10" s="140"/>
      <c r="H10" s="141">
        <f>SUM(F10:G10)</f>
        <v>1</v>
      </c>
    </row>
    <row r="11" spans="2:10" ht="4.5" customHeight="1">
      <c r="B11" s="580"/>
      <c r="C11" s="577"/>
      <c r="D11" s="610"/>
      <c r="E11" s="604"/>
      <c r="F11" s="142"/>
      <c r="G11" s="178"/>
      <c r="H11" s="231"/>
    </row>
    <row r="12" spans="2:10" ht="20.25" customHeight="1" thickBot="1">
      <c r="B12" s="586"/>
      <c r="C12" s="588"/>
      <c r="D12" s="611"/>
      <c r="E12" s="605"/>
      <c r="F12" s="143">
        <f>D10*F10</f>
        <v>1347.38</v>
      </c>
      <c r="G12" s="143">
        <f>D10*G10</f>
        <v>0</v>
      </c>
      <c r="H12" s="144">
        <f>SUM(F12:G12)</f>
        <v>1347.38</v>
      </c>
    </row>
    <row r="13" spans="2:10">
      <c r="B13" s="580">
        <v>2</v>
      </c>
      <c r="C13" s="577" t="str">
        <f>ORÇAMENTO!C18</f>
        <v>INFRAESTRUTURA PILARES, LONGARINAS E TRANSVERSINAS FORNECIMENTO E INSTALAÇÃO (30x30 cm comprimento variado)</v>
      </c>
      <c r="D13" s="619">
        <f>ORÇAMENTO!K23</f>
        <v>45787.029312018909</v>
      </c>
      <c r="E13" s="615">
        <f>D13/D34</f>
        <v>0.80838984184820162</v>
      </c>
      <c r="F13" s="140">
        <v>0.5</v>
      </c>
      <c r="G13" s="140">
        <v>0.5</v>
      </c>
      <c r="H13" s="145">
        <f>SUM(F13:G13)</f>
        <v>1</v>
      </c>
    </row>
    <row r="14" spans="2:10" ht="5.25" customHeight="1">
      <c r="B14" s="580"/>
      <c r="C14" s="577"/>
      <c r="D14" s="619"/>
      <c r="E14" s="616"/>
      <c r="F14" s="146"/>
      <c r="G14" s="146"/>
      <c r="H14" s="231"/>
    </row>
    <row r="15" spans="2:10" ht="26.25" customHeight="1" thickBot="1">
      <c r="B15" s="580"/>
      <c r="C15" s="577"/>
      <c r="D15" s="619"/>
      <c r="E15" s="617"/>
      <c r="F15" s="147">
        <f>D13*F13</f>
        <v>22893.514656009454</v>
      </c>
      <c r="G15" s="147">
        <f>D13*G13</f>
        <v>22893.514656009454</v>
      </c>
      <c r="H15" s="148">
        <f>SUM(F15:G15)</f>
        <v>45787.029312018909</v>
      </c>
    </row>
    <row r="16" spans="2:10">
      <c r="B16" s="585">
        <v>3</v>
      </c>
      <c r="C16" s="587" t="str">
        <f>ORÇAMENTO!C24</f>
        <v>SUPERRESTRUTURA (TABULEIRO 12x6,5cm, ROLANTE 30x6cm e GUARADA RODA 30x30cm).</v>
      </c>
      <c r="D16" s="618">
        <f>ORÇAMENTO!K28</f>
        <v>7193.1250377741999</v>
      </c>
      <c r="E16" s="621">
        <f>D16/D34</f>
        <v>0.12699773929544389</v>
      </c>
      <c r="F16" s="140">
        <v>0.5</v>
      </c>
      <c r="G16" s="140">
        <v>0.5</v>
      </c>
      <c r="H16" s="141">
        <f>SUM(F16:G16)</f>
        <v>1</v>
      </c>
    </row>
    <row r="17" spans="2:10" ht="5.25" customHeight="1">
      <c r="B17" s="580"/>
      <c r="C17" s="577"/>
      <c r="D17" s="619"/>
      <c r="E17" s="616"/>
      <c r="F17" s="149"/>
      <c r="G17" s="149"/>
      <c r="H17" s="232"/>
    </row>
    <row r="18" spans="2:10" ht="20.25" customHeight="1" thickBot="1">
      <c r="B18" s="586"/>
      <c r="C18" s="588"/>
      <c r="D18" s="620"/>
      <c r="E18" s="622"/>
      <c r="F18" s="150">
        <f>D16*F16</f>
        <v>3596.5625188870999</v>
      </c>
      <c r="G18" s="150">
        <f>D16*G16</f>
        <v>3596.5625188870999</v>
      </c>
      <c r="H18" s="144">
        <f>SUM(F18:G18)</f>
        <v>7193.1250377741999</v>
      </c>
    </row>
    <row r="19" spans="2:10">
      <c r="B19" s="580">
        <v>4</v>
      </c>
      <c r="C19" s="577" t="str">
        <f>ORÇAMENTO!C29</f>
        <v>GUARDA-CORPO</v>
      </c>
      <c r="D19" s="601">
        <f>ORÇAMENTO!K31</f>
        <v>1006.7727136636637</v>
      </c>
      <c r="E19" s="615">
        <f>D19/D34</f>
        <v>1.7775008490494439E-2</v>
      </c>
      <c r="F19" s="140">
        <v>0.5</v>
      </c>
      <c r="G19" s="140">
        <v>0.5</v>
      </c>
      <c r="H19" s="145">
        <f>SUM(F19:G19)</f>
        <v>1</v>
      </c>
    </row>
    <row r="20" spans="2:10" ht="4.5" customHeight="1">
      <c r="B20" s="580"/>
      <c r="C20" s="577"/>
      <c r="D20" s="601"/>
      <c r="E20" s="616"/>
      <c r="F20" s="149"/>
      <c r="G20" s="149"/>
      <c r="H20" s="231"/>
    </row>
    <row r="21" spans="2:10" ht="21.75" customHeight="1" thickBot="1">
      <c r="B21" s="580"/>
      <c r="C21" s="577"/>
      <c r="D21" s="601"/>
      <c r="E21" s="617"/>
      <c r="F21" s="285">
        <f>D19*F19</f>
        <v>503.38635683183185</v>
      </c>
      <c r="G21" s="285">
        <f>D19*G19</f>
        <v>503.38635683183185</v>
      </c>
      <c r="H21" s="148">
        <f>SUM(F21:G21)</f>
        <v>1006.7727136636637</v>
      </c>
      <c r="J21" s="213"/>
    </row>
    <row r="22" spans="2:10">
      <c r="B22" s="585">
        <v>5</v>
      </c>
      <c r="C22" s="587" t="str">
        <f>ORÇAMENTO!C32</f>
        <v>ALA DE CONTENÇÃO</v>
      </c>
      <c r="D22" s="600">
        <f>ORÇAMENTO!K35</f>
        <v>0</v>
      </c>
      <c r="E22" s="621">
        <f>D22/D34</f>
        <v>0</v>
      </c>
      <c r="F22" s="140">
        <v>0.5</v>
      </c>
      <c r="G22" s="140">
        <v>0.5</v>
      </c>
      <c r="H22" s="141">
        <f>SUM(F22:G22)</f>
        <v>1</v>
      </c>
    </row>
    <row r="23" spans="2:10" ht="4.5" customHeight="1">
      <c r="B23" s="580"/>
      <c r="C23" s="577"/>
      <c r="D23" s="601"/>
      <c r="E23" s="616"/>
      <c r="F23" s="149"/>
      <c r="G23" s="149"/>
      <c r="H23" s="232"/>
    </row>
    <row r="24" spans="2:10" ht="27" customHeight="1" thickBot="1">
      <c r="B24" s="586"/>
      <c r="C24" s="588"/>
      <c r="D24" s="602"/>
      <c r="E24" s="622"/>
      <c r="F24" s="151">
        <f>D22*F22</f>
        <v>0</v>
      </c>
      <c r="G24" s="211">
        <f>D22*G22</f>
        <v>0</v>
      </c>
      <c r="H24" s="148">
        <f>SUM(F24:G24)</f>
        <v>0</v>
      </c>
    </row>
    <row r="25" spans="2:10">
      <c r="B25" s="585">
        <v>6</v>
      </c>
      <c r="C25" s="587" t="str">
        <f>ORÇAMENTO!C36</f>
        <v>CABECEIRA</v>
      </c>
      <c r="D25" s="600">
        <f>ORÇAMENTO!K39</f>
        <v>819.55349921977302</v>
      </c>
      <c r="E25" s="621">
        <f>D25/D34</f>
        <v>1.4469572138118688E-2</v>
      </c>
      <c r="F25" s="140">
        <v>0.5</v>
      </c>
      <c r="G25" s="140">
        <v>0.5</v>
      </c>
      <c r="H25" s="152">
        <f>SUM(F25:G25)</f>
        <v>1</v>
      </c>
    </row>
    <row r="26" spans="2:10" ht="5.25" customHeight="1">
      <c r="B26" s="580"/>
      <c r="C26" s="577"/>
      <c r="D26" s="601"/>
      <c r="E26" s="616"/>
      <c r="F26" s="149"/>
      <c r="G26" s="149"/>
      <c r="H26" s="231"/>
    </row>
    <row r="27" spans="2:10" ht="24.75" customHeight="1" thickBot="1">
      <c r="B27" s="586"/>
      <c r="C27" s="588"/>
      <c r="D27" s="602"/>
      <c r="E27" s="622"/>
      <c r="F27" s="153">
        <f>D25*F25</f>
        <v>409.77674960988651</v>
      </c>
      <c r="G27" s="153">
        <f>D25*G25</f>
        <v>409.77674960988651</v>
      </c>
      <c r="H27" s="154">
        <f>SUM(F27:G27)</f>
        <v>819.55349921977302</v>
      </c>
    </row>
    <row r="28" spans="2:10">
      <c r="B28" s="585">
        <v>7</v>
      </c>
      <c r="C28" s="577" t="str">
        <f>ORÇAMENTO!C40</f>
        <v>PINTURA GUARDA-CORPO E GUARDA-RODA</v>
      </c>
      <c r="D28" s="601">
        <f>ORÇAMENTO!K42</f>
        <v>485.92749717483775</v>
      </c>
      <c r="E28" s="621">
        <f>D28/D34</f>
        <v>8.5792605131459389E-3</v>
      </c>
      <c r="F28" s="140">
        <v>0.5</v>
      </c>
      <c r="G28" s="140">
        <v>0.5</v>
      </c>
      <c r="H28" s="152">
        <f>SUM(F28:G28)</f>
        <v>1</v>
      </c>
    </row>
    <row r="29" spans="2:10" ht="5.25" customHeight="1">
      <c r="B29" s="580"/>
      <c r="C29" s="577"/>
      <c r="D29" s="601"/>
      <c r="E29" s="616"/>
      <c r="F29" s="149"/>
      <c r="G29" s="149"/>
      <c r="H29" s="231"/>
    </row>
    <row r="30" spans="2:10" ht="24.75" customHeight="1" thickBot="1">
      <c r="B30" s="586"/>
      <c r="C30" s="577"/>
      <c r="D30" s="601"/>
      <c r="E30" s="617"/>
      <c r="F30" s="285">
        <f>D28*F28</f>
        <v>242.96374858741888</v>
      </c>
      <c r="G30" s="227">
        <f>D28*G28</f>
        <v>242.96374858741888</v>
      </c>
      <c r="H30" s="155">
        <f>SUM(G30:G30)</f>
        <v>242.96374858741888</v>
      </c>
    </row>
    <row r="31" spans="2:10">
      <c r="B31" s="585">
        <v>8</v>
      </c>
      <c r="C31" s="587" t="e">
        <f>ORÇAMENTO!#REF!</f>
        <v>#REF!</v>
      </c>
      <c r="D31" s="634">
        <f>ORÇAMENTO!K43</f>
        <v>0</v>
      </c>
      <c r="E31" s="603">
        <f>D31/D34</f>
        <v>0</v>
      </c>
      <c r="F31" s="140">
        <v>0.5</v>
      </c>
      <c r="G31" s="226">
        <v>0.5</v>
      </c>
      <c r="H31" s="141">
        <f>SUM(F31:G31)</f>
        <v>1</v>
      </c>
    </row>
    <row r="32" spans="2:10" ht="4.5" customHeight="1">
      <c r="B32" s="580"/>
      <c r="C32" s="577"/>
      <c r="D32" s="635"/>
      <c r="E32" s="604"/>
      <c r="F32" s="149"/>
      <c r="G32" s="149"/>
      <c r="H32" s="233"/>
    </row>
    <row r="33" spans="2:9" ht="27" customHeight="1" thickBot="1">
      <c r="B33" s="586"/>
      <c r="C33" s="588"/>
      <c r="D33" s="636"/>
      <c r="E33" s="605"/>
      <c r="F33" s="153">
        <f>D31*F31</f>
        <v>0</v>
      </c>
      <c r="G33" s="153">
        <f>D31*G31</f>
        <v>0</v>
      </c>
      <c r="H33" s="144">
        <f>D31</f>
        <v>0</v>
      </c>
    </row>
    <row r="34" spans="2:9">
      <c r="B34" s="583" t="s">
        <v>64</v>
      </c>
      <c r="C34" s="584"/>
      <c r="D34" s="184">
        <f>SUM(D10:D33)</f>
        <v>56639.788059851373</v>
      </c>
      <c r="E34" s="286">
        <f>SUM(E10:E33)</f>
        <v>1.0000000000000002</v>
      </c>
      <c r="F34" s="214">
        <f>SUM(F12+F15+F18+F21+F24+F27+F30+F33)</f>
        <v>28993.584029925689</v>
      </c>
      <c r="G34" s="212">
        <f>SUM(G12+G15+G18+G21+G24+G27+G30+G33)</f>
        <v>27646.204029925691</v>
      </c>
      <c r="H34" s="229">
        <f>SUM(F34:G34)</f>
        <v>56639.78805985138</v>
      </c>
    </row>
    <row r="35" spans="2:9" ht="12.75" customHeight="1">
      <c r="B35" s="581" t="s">
        <v>268</v>
      </c>
      <c r="C35" s="582"/>
      <c r="D35" s="156"/>
      <c r="E35" s="156"/>
      <c r="F35" s="287">
        <f>SUM(F34*100/D34)</f>
        <v>51.189428885729789</v>
      </c>
      <c r="G35" s="287">
        <f>SUM(G34*100/D34)</f>
        <v>48.810571114270225</v>
      </c>
      <c r="H35" s="288">
        <v>1</v>
      </c>
    </row>
    <row r="36" spans="2:9">
      <c r="B36" s="578" t="s">
        <v>267</v>
      </c>
      <c r="C36" s="579"/>
      <c r="D36" s="156"/>
      <c r="E36" s="156"/>
      <c r="F36" s="215">
        <f>F34</f>
        <v>28993.584029925689</v>
      </c>
      <c r="G36" s="215">
        <f>G34</f>
        <v>27646.204029925691</v>
      </c>
      <c r="H36" s="228">
        <f>F36+G36</f>
        <v>56639.78805985138</v>
      </c>
    </row>
    <row r="37" spans="2:9" ht="15.75" thickBot="1">
      <c r="B37" s="632" t="s">
        <v>269</v>
      </c>
      <c r="C37" s="633"/>
      <c r="D37" s="185"/>
      <c r="E37" s="185"/>
      <c r="F37" s="216">
        <v>0.5</v>
      </c>
      <c r="G37" s="216">
        <v>0.5</v>
      </c>
      <c r="H37" s="289">
        <v>1</v>
      </c>
      <c r="I37" s="284"/>
    </row>
    <row r="38" spans="2:9" ht="132" customHeight="1">
      <c r="B38" s="283"/>
      <c r="C38" s="283"/>
      <c r="D38" s="623" t="s">
        <v>374</v>
      </c>
      <c r="E38" s="624"/>
      <c r="F38" s="624"/>
      <c r="G38" s="624"/>
      <c r="H38" s="624"/>
      <c r="I38" s="284"/>
    </row>
    <row r="39" spans="2:9" ht="54.75" customHeight="1">
      <c r="B39" s="627" t="s">
        <v>297</v>
      </c>
      <c r="C39" s="628"/>
      <c r="D39" s="628"/>
      <c r="E39" s="628"/>
      <c r="F39" s="628"/>
      <c r="G39" s="628"/>
      <c r="H39" s="628"/>
    </row>
    <row r="40" spans="2:9" ht="14.25" customHeight="1">
      <c r="B40" s="631" t="s">
        <v>288</v>
      </c>
      <c r="C40" s="462"/>
      <c r="D40" s="462"/>
      <c r="E40" s="462"/>
      <c r="F40" s="462"/>
      <c r="G40" s="462"/>
      <c r="H40" s="462"/>
    </row>
    <row r="41" spans="2:9" ht="16.5" customHeight="1">
      <c r="B41" s="629" t="s">
        <v>298</v>
      </c>
      <c r="C41" s="630"/>
      <c r="D41" s="630"/>
      <c r="E41" s="630"/>
      <c r="F41" s="630"/>
      <c r="G41" s="630"/>
      <c r="H41" s="630"/>
    </row>
    <row r="42" spans="2:9">
      <c r="B42" s="595"/>
      <c r="C42" s="630"/>
      <c r="D42" s="630"/>
      <c r="E42" s="630"/>
      <c r="F42" s="630"/>
      <c r="G42" s="630"/>
      <c r="H42" s="630"/>
    </row>
    <row r="43" spans="2:9" ht="14.25" customHeight="1">
      <c r="B43" s="178"/>
      <c r="C43" s="178"/>
      <c r="D43" s="178"/>
      <c r="E43" s="178"/>
      <c r="F43" s="178"/>
      <c r="G43" s="178"/>
      <c r="H43" s="178"/>
    </row>
    <row r="44" spans="2:9" ht="15.75" customHeight="1"/>
    <row r="45" spans="2:9">
      <c r="G45" s="225"/>
    </row>
  </sheetData>
  <mergeCells count="48">
    <mergeCell ref="D38:H38"/>
    <mergeCell ref="B7:D7"/>
    <mergeCell ref="B39:H39"/>
    <mergeCell ref="B41:H41"/>
    <mergeCell ref="B42:H42"/>
    <mergeCell ref="D13:D15"/>
    <mergeCell ref="C16:C18"/>
    <mergeCell ref="B22:B24"/>
    <mergeCell ref="E19:E21"/>
    <mergeCell ref="E16:E18"/>
    <mergeCell ref="B40:H40"/>
    <mergeCell ref="B37:C37"/>
    <mergeCell ref="C19:C21"/>
    <mergeCell ref="D31:D33"/>
    <mergeCell ref="C31:C33"/>
    <mergeCell ref="B31:B33"/>
    <mergeCell ref="E31:E33"/>
    <mergeCell ref="E22:E24"/>
    <mergeCell ref="E28:E30"/>
    <mergeCell ref="E25:E27"/>
    <mergeCell ref="D25:D27"/>
    <mergeCell ref="D28:D30"/>
    <mergeCell ref="B2:H2"/>
    <mergeCell ref="B3:G3"/>
    <mergeCell ref="B4:H4"/>
    <mergeCell ref="B5:H5"/>
    <mergeCell ref="D22:D24"/>
    <mergeCell ref="E10:E12"/>
    <mergeCell ref="B6:H6"/>
    <mergeCell ref="D10:D12"/>
    <mergeCell ref="C10:C12"/>
    <mergeCell ref="B8:H8"/>
    <mergeCell ref="B10:B12"/>
    <mergeCell ref="E13:E15"/>
    <mergeCell ref="D19:D21"/>
    <mergeCell ref="D16:D18"/>
    <mergeCell ref="B16:B18"/>
    <mergeCell ref="B13:B15"/>
    <mergeCell ref="C13:C15"/>
    <mergeCell ref="B36:C36"/>
    <mergeCell ref="B19:B21"/>
    <mergeCell ref="B35:C35"/>
    <mergeCell ref="B34:C34"/>
    <mergeCell ref="B25:B27"/>
    <mergeCell ref="C25:C27"/>
    <mergeCell ref="B28:B30"/>
    <mergeCell ref="C22:C24"/>
    <mergeCell ref="C28:C30"/>
  </mergeCells>
  <pageMargins left="0.51181102362204722" right="0.51181102362204722" top="0.78740157480314965" bottom="0.78740157480314965" header="0.31496062992125984" footer="0.31496062992125984"/>
  <pageSetup paperSize="9" scale="9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59"/>
  <sheetViews>
    <sheetView view="pageLayout" topLeftCell="A16" zoomScaleNormal="100" workbookViewId="0">
      <selection activeCell="G29" sqref="G29"/>
    </sheetView>
  </sheetViews>
  <sheetFormatPr defaultColWidth="10" defaultRowHeight="15"/>
  <cols>
    <col min="1" max="1" width="4.85546875" customWidth="1"/>
    <col min="2" max="2" width="7.42578125" customWidth="1"/>
    <col min="3" max="3" width="18.7109375" customWidth="1"/>
    <col min="4" max="4" width="18.42578125" customWidth="1"/>
    <col min="5" max="5" width="15.42578125" customWidth="1"/>
    <col min="6" max="6" width="13.85546875" customWidth="1"/>
    <col min="7" max="7" width="88.85546875" customWidth="1"/>
  </cols>
  <sheetData>
    <row r="1" spans="1:7" ht="15.75" thickBot="1"/>
    <row r="2" spans="1:7" ht="14.25" customHeight="1">
      <c r="B2" s="300"/>
      <c r="C2" s="301"/>
      <c r="D2" s="301"/>
      <c r="E2" s="301"/>
      <c r="F2" s="301"/>
      <c r="G2" s="302"/>
    </row>
    <row r="3" spans="1:7" ht="24" customHeight="1">
      <c r="B3" s="669" t="s">
        <v>223</v>
      </c>
      <c r="C3" s="670"/>
      <c r="D3" s="670"/>
      <c r="E3" s="670"/>
      <c r="F3" s="670"/>
      <c r="G3" s="671"/>
    </row>
    <row r="4" spans="1:7" ht="15" customHeight="1">
      <c r="B4" s="639" t="s">
        <v>229</v>
      </c>
      <c r="C4" s="640"/>
      <c r="D4" s="640"/>
      <c r="E4" s="640"/>
      <c r="F4" s="640"/>
      <c r="G4" s="641"/>
    </row>
    <row r="5" spans="1:7" ht="15.75" customHeight="1" thickBot="1">
      <c r="B5" s="653" t="s">
        <v>228</v>
      </c>
      <c r="C5" s="654"/>
      <c r="D5" s="654"/>
      <c r="E5" s="654"/>
      <c r="F5" s="654"/>
      <c r="G5" s="655"/>
    </row>
    <row r="6" spans="1:7" ht="29.25" customHeight="1" thickTop="1">
      <c r="B6" s="645" t="str">
        <f>ORÇAMENTO!B7</f>
        <v>OBJETO: CONSTRUÇÃO DE OBRA DE ARTE EM MADEIRA DE LEI, SERÃO CONSTRUÍDO 7,30m(SETE METROS E TRINTA CENTIMETROS) METROS LINEARES DE PONTE DE MADEIRA NO ATERRO DA ESTRADA SANTA MARIA DO COCAL  NO MUNICÍPIO DE TRACUATEUA-PA.</v>
      </c>
      <c r="C6" s="646"/>
      <c r="D6" s="646"/>
      <c r="E6" s="646"/>
      <c r="F6" s="646"/>
      <c r="G6" s="647"/>
    </row>
    <row r="7" spans="1:7" ht="15" customHeight="1" thickBot="1">
      <c r="B7" s="303" t="str">
        <f>ORÇAMENTO!B8</f>
        <v>ENDEREÇO: ZONA RURAL DO MUNICIPIO DE TRACUATEUA-PA</v>
      </c>
      <c r="C7" s="157"/>
      <c r="D7" s="157"/>
      <c r="E7" s="157"/>
      <c r="F7" s="157"/>
      <c r="G7" s="304" t="s">
        <v>372</v>
      </c>
    </row>
    <row r="8" spans="1:7" ht="15.75" thickBot="1">
      <c r="B8" s="650" t="s">
        <v>149</v>
      </c>
      <c r="C8" s="651"/>
      <c r="D8" s="651"/>
      <c r="E8" s="651"/>
      <c r="F8" s="651"/>
      <c r="G8" s="652"/>
    </row>
    <row r="9" spans="1:7" ht="15.75" thickBot="1">
      <c r="B9" s="656" t="s">
        <v>373</v>
      </c>
      <c r="C9" s="657"/>
      <c r="D9" s="657"/>
      <c r="E9" s="657"/>
      <c r="F9" s="657"/>
      <c r="G9" s="658"/>
    </row>
    <row r="10" spans="1:7">
      <c r="A10" s="43"/>
      <c r="B10" s="305" t="s">
        <v>230</v>
      </c>
      <c r="C10" s="158" t="s">
        <v>0</v>
      </c>
      <c r="D10" s="157"/>
      <c r="E10" s="157"/>
      <c r="F10" s="157"/>
      <c r="G10" s="304"/>
    </row>
    <row r="11" spans="1:7" ht="15.75" thickBot="1">
      <c r="A11" s="43"/>
      <c r="B11" s="305" t="s">
        <v>231</v>
      </c>
      <c r="C11" s="159" t="s">
        <v>147</v>
      </c>
      <c r="D11" s="159"/>
      <c r="E11" s="159"/>
      <c r="F11" s="157"/>
      <c r="G11" s="304"/>
    </row>
    <row r="12" spans="1:7" ht="15.75" thickBot="1">
      <c r="A12" s="43"/>
      <c r="B12" s="303"/>
      <c r="C12" s="299" t="s">
        <v>150</v>
      </c>
      <c r="D12" s="297" t="s">
        <v>151</v>
      </c>
      <c r="E12" s="298" t="s">
        <v>152</v>
      </c>
      <c r="F12" s="157"/>
      <c r="G12" s="304"/>
    </row>
    <row r="13" spans="1:7">
      <c r="A13" s="43"/>
      <c r="B13" s="303"/>
      <c r="C13" s="160" t="s">
        <v>156</v>
      </c>
      <c r="D13" s="161">
        <v>2</v>
      </c>
      <c r="E13" s="162" t="s">
        <v>1</v>
      </c>
      <c r="F13" s="157"/>
      <c r="G13" s="304"/>
    </row>
    <row r="14" spans="1:7" ht="15.75" thickBot="1">
      <c r="A14" s="43"/>
      <c r="B14" s="303"/>
      <c r="C14" s="163" t="s">
        <v>154</v>
      </c>
      <c r="D14" s="164">
        <v>3</v>
      </c>
      <c r="E14" s="165" t="s">
        <v>1</v>
      </c>
      <c r="F14" s="157"/>
      <c r="G14" s="304"/>
    </row>
    <row r="15" spans="1:7" ht="15.75" thickBot="1">
      <c r="A15" s="43"/>
      <c r="B15" s="303"/>
      <c r="C15" s="321" t="s">
        <v>155</v>
      </c>
      <c r="D15" s="166">
        <f>D13*D14</f>
        <v>6</v>
      </c>
      <c r="E15" s="167" t="s">
        <v>3</v>
      </c>
      <c r="F15" s="157"/>
      <c r="G15" s="304"/>
    </row>
    <row r="16" spans="1:7" ht="6.75" customHeight="1">
      <c r="A16" s="43"/>
      <c r="B16" s="303"/>
      <c r="C16" s="324"/>
      <c r="D16" s="168"/>
      <c r="E16" s="169"/>
      <c r="F16" s="157"/>
      <c r="G16" s="304"/>
    </row>
    <row r="17" spans="1:7">
      <c r="A17" s="43"/>
      <c r="B17" s="305" t="s">
        <v>232</v>
      </c>
      <c r="C17" s="158" t="s">
        <v>204</v>
      </c>
      <c r="D17" s="159"/>
      <c r="E17" s="159"/>
      <c r="F17" s="157"/>
      <c r="G17" s="304"/>
    </row>
    <row r="18" spans="1:7" ht="15.75" thickBot="1">
      <c r="A18" s="43"/>
      <c r="B18" s="305" t="s">
        <v>188</v>
      </c>
      <c r="C18" s="159" t="s">
        <v>140</v>
      </c>
      <c r="D18" s="159"/>
      <c r="E18" s="159"/>
      <c r="F18" s="157"/>
      <c r="G18" s="304"/>
    </row>
    <row r="19" spans="1:7" ht="15.75" thickBot="1">
      <c r="A19" s="43"/>
      <c r="B19" s="303"/>
      <c r="C19" s="642" t="s">
        <v>150</v>
      </c>
      <c r="D19" s="643"/>
      <c r="E19" s="297" t="s">
        <v>151</v>
      </c>
      <c r="F19" s="298" t="s">
        <v>152</v>
      </c>
      <c r="G19" s="304"/>
    </row>
    <row r="20" spans="1:7">
      <c r="A20" s="43"/>
      <c r="B20" s="303"/>
      <c r="C20" s="659" t="s">
        <v>153</v>
      </c>
      <c r="D20" s="660"/>
      <c r="E20" s="208">
        <v>6</v>
      </c>
      <c r="F20" s="162" t="s">
        <v>1</v>
      </c>
      <c r="G20" s="304"/>
    </row>
    <row r="21" spans="1:7">
      <c r="A21" s="43"/>
      <c r="B21" s="303"/>
      <c r="C21" s="322" t="s">
        <v>162</v>
      </c>
      <c r="D21" s="323"/>
      <c r="E21" s="164">
        <v>0.3</v>
      </c>
      <c r="F21" s="165" t="s">
        <v>1</v>
      </c>
      <c r="G21" s="304"/>
    </row>
    <row r="22" spans="1:7">
      <c r="A22" s="43"/>
      <c r="B22" s="303"/>
      <c r="C22" s="637" t="s">
        <v>163</v>
      </c>
      <c r="D22" s="638"/>
      <c r="E22" s="164">
        <v>0.3</v>
      </c>
      <c r="F22" s="165" t="s">
        <v>1</v>
      </c>
      <c r="G22" s="304"/>
    </row>
    <row r="23" spans="1:7" ht="15.75" thickBot="1">
      <c r="A23" s="43"/>
      <c r="B23" s="303"/>
      <c r="C23" s="661" t="s">
        <v>164</v>
      </c>
      <c r="D23" s="662"/>
      <c r="E23" s="168">
        <v>12</v>
      </c>
      <c r="F23" s="165" t="s">
        <v>2</v>
      </c>
      <c r="G23" s="304"/>
    </row>
    <row r="24" spans="1:7" ht="12.75" customHeight="1" thickBot="1">
      <c r="A24" s="43"/>
      <c r="B24" s="303"/>
      <c r="C24" s="648" t="s">
        <v>160</v>
      </c>
      <c r="D24" s="649"/>
      <c r="E24" s="166">
        <f>E20*E22*E21*E23</f>
        <v>6.4799999999999986</v>
      </c>
      <c r="F24" s="167" t="s">
        <v>4</v>
      </c>
      <c r="G24" s="304"/>
    </row>
    <row r="25" spans="1:7" ht="6.75" customHeight="1">
      <c r="A25" s="43"/>
      <c r="B25" s="306"/>
      <c r="C25" s="159"/>
      <c r="D25" s="159"/>
      <c r="E25" s="159"/>
      <c r="F25" s="157"/>
      <c r="G25" s="304"/>
    </row>
    <row r="26" spans="1:7" ht="15.75" thickBot="1">
      <c r="A26" s="43"/>
      <c r="B26" s="305" t="s">
        <v>236</v>
      </c>
      <c r="C26" s="159" t="s">
        <v>205</v>
      </c>
      <c r="D26" s="159"/>
      <c r="E26" s="159"/>
      <c r="F26" s="157"/>
      <c r="G26" s="304"/>
    </row>
    <row r="27" spans="1:7" ht="15.75" thickBot="1">
      <c r="A27" s="43"/>
      <c r="B27" s="306"/>
      <c r="C27" s="642" t="s">
        <v>150</v>
      </c>
      <c r="D27" s="643"/>
      <c r="E27" s="297" t="s">
        <v>151</v>
      </c>
      <c r="F27" s="298" t="s">
        <v>152</v>
      </c>
      <c r="G27" s="304"/>
    </row>
    <row r="28" spans="1:7">
      <c r="A28" s="43"/>
      <c r="B28" s="306"/>
      <c r="C28" s="659" t="s">
        <v>165</v>
      </c>
      <c r="D28" s="660"/>
      <c r="E28" s="161">
        <v>14</v>
      </c>
      <c r="F28" s="162" t="s">
        <v>68</v>
      </c>
      <c r="G28" s="304"/>
    </row>
    <row r="29" spans="1:7" ht="15.75" thickBot="1">
      <c r="A29" s="43"/>
      <c r="B29" s="306"/>
      <c r="C29" s="661" t="s">
        <v>164</v>
      </c>
      <c r="D29" s="662"/>
      <c r="E29" s="168">
        <v>14</v>
      </c>
      <c r="F29" s="165" t="s">
        <v>2</v>
      </c>
      <c r="G29" s="304"/>
    </row>
    <row r="30" spans="1:7" ht="15.75" thickBot="1">
      <c r="A30" s="43"/>
      <c r="B30" s="306"/>
      <c r="C30" s="648" t="s">
        <v>176</v>
      </c>
      <c r="D30" s="649"/>
      <c r="E30" s="166">
        <v>36</v>
      </c>
      <c r="F30" s="162" t="s">
        <v>68</v>
      </c>
      <c r="G30" s="304"/>
    </row>
    <row r="31" spans="1:7" ht="8.25" customHeight="1">
      <c r="A31" s="43"/>
      <c r="B31" s="306"/>
      <c r="C31" s="159"/>
      <c r="D31" s="159"/>
      <c r="E31" s="159"/>
      <c r="F31" s="157"/>
      <c r="G31" s="304"/>
    </row>
    <row r="32" spans="1:7" ht="15.75" thickBot="1">
      <c r="A32" s="43"/>
      <c r="B32" s="305" t="s">
        <v>237</v>
      </c>
      <c r="C32" s="159" t="s">
        <v>142</v>
      </c>
      <c r="D32" s="159"/>
      <c r="E32" s="159"/>
      <c r="F32" s="157"/>
      <c r="G32" s="304"/>
    </row>
    <row r="33" spans="1:7" ht="15.75" thickBot="1">
      <c r="A33" s="43"/>
      <c r="B33" s="303"/>
      <c r="C33" s="642" t="s">
        <v>150</v>
      </c>
      <c r="D33" s="643"/>
      <c r="E33" s="297" t="s">
        <v>151</v>
      </c>
      <c r="F33" s="298" t="s">
        <v>152</v>
      </c>
      <c r="G33" s="304"/>
    </row>
    <row r="34" spans="1:7">
      <c r="A34" s="43"/>
      <c r="B34" s="303"/>
      <c r="C34" s="659" t="s">
        <v>153</v>
      </c>
      <c r="D34" s="660"/>
      <c r="E34" s="208">
        <v>4.2</v>
      </c>
      <c r="F34" s="162" t="s">
        <v>1</v>
      </c>
      <c r="G34" s="304"/>
    </row>
    <row r="35" spans="1:7">
      <c r="A35" s="43"/>
      <c r="B35" s="303"/>
      <c r="C35" s="322" t="s">
        <v>162</v>
      </c>
      <c r="D35" s="323"/>
      <c r="E35" s="164">
        <v>0.3</v>
      </c>
      <c r="F35" s="165" t="s">
        <v>1</v>
      </c>
      <c r="G35" s="304"/>
    </row>
    <row r="36" spans="1:7">
      <c r="A36" s="43"/>
      <c r="B36" s="303"/>
      <c r="C36" s="637" t="s">
        <v>163</v>
      </c>
      <c r="D36" s="638"/>
      <c r="E36" s="164">
        <v>0.3</v>
      </c>
      <c r="F36" s="165" t="s">
        <v>1</v>
      </c>
      <c r="G36" s="304"/>
    </row>
    <row r="37" spans="1:7" ht="11.25" customHeight="1" thickBot="1">
      <c r="A37" s="43"/>
      <c r="B37" s="303"/>
      <c r="C37" s="661" t="s">
        <v>164</v>
      </c>
      <c r="D37" s="662"/>
      <c r="E37" s="168">
        <v>1</v>
      </c>
      <c r="F37" s="165" t="s">
        <v>2</v>
      </c>
      <c r="G37" s="304"/>
    </row>
    <row r="38" spans="1:7" ht="15.75" thickBot="1">
      <c r="A38" s="43"/>
      <c r="B38" s="303"/>
      <c r="C38" s="648" t="s">
        <v>160</v>
      </c>
      <c r="D38" s="649"/>
      <c r="E38" s="166">
        <f>E34*E36*E35*E37</f>
        <v>0.378</v>
      </c>
      <c r="F38" s="167" t="s">
        <v>4</v>
      </c>
      <c r="G38" s="304"/>
    </row>
    <row r="39" spans="1:7">
      <c r="A39" s="43"/>
      <c r="B39" s="306"/>
      <c r="C39" s="644"/>
      <c r="D39" s="644"/>
      <c r="E39" s="168"/>
      <c r="F39" s="169"/>
      <c r="G39" s="304"/>
    </row>
    <row r="40" spans="1:7" ht="15.75" thickBot="1">
      <c r="A40" s="43"/>
      <c r="B40" s="305" t="s">
        <v>238</v>
      </c>
      <c r="C40" s="159" t="s">
        <v>168</v>
      </c>
      <c r="D40" s="159"/>
      <c r="E40" s="159"/>
      <c r="F40" s="157"/>
      <c r="G40" s="304"/>
    </row>
    <row r="41" spans="1:7" ht="15.75" thickBot="1">
      <c r="A41" s="43"/>
      <c r="B41" s="303"/>
      <c r="C41" s="642" t="s">
        <v>150</v>
      </c>
      <c r="D41" s="643"/>
      <c r="E41" s="297" t="s">
        <v>151</v>
      </c>
      <c r="F41" s="298" t="s">
        <v>152</v>
      </c>
      <c r="G41" s="304"/>
    </row>
    <row r="42" spans="1:7">
      <c r="A42" s="43"/>
      <c r="B42" s="303"/>
      <c r="C42" s="659" t="s">
        <v>153</v>
      </c>
      <c r="D42" s="660"/>
      <c r="E42" s="208">
        <v>7.3</v>
      </c>
      <c r="F42" s="162" t="s">
        <v>1</v>
      </c>
      <c r="G42" s="304"/>
    </row>
    <row r="43" spans="1:7">
      <c r="A43" s="43"/>
      <c r="B43" s="303"/>
      <c r="C43" s="322" t="s">
        <v>162</v>
      </c>
      <c r="D43" s="323"/>
      <c r="E43" s="164">
        <v>0.3</v>
      </c>
      <c r="F43" s="165" t="s">
        <v>1</v>
      </c>
      <c r="G43" s="304"/>
    </row>
    <row r="44" spans="1:7">
      <c r="A44" s="43"/>
      <c r="B44" s="303"/>
      <c r="C44" s="637" t="s">
        <v>163</v>
      </c>
      <c r="D44" s="638"/>
      <c r="E44" s="164">
        <v>0.3</v>
      </c>
      <c r="F44" s="165" t="s">
        <v>1</v>
      </c>
      <c r="G44" s="304"/>
    </row>
    <row r="45" spans="1:7" ht="15.75" thickBot="1">
      <c r="A45" s="43"/>
      <c r="B45" s="303"/>
      <c r="C45" s="661" t="s">
        <v>164</v>
      </c>
      <c r="D45" s="662"/>
      <c r="E45" s="168">
        <v>4</v>
      </c>
      <c r="F45" s="165" t="s">
        <v>2</v>
      </c>
      <c r="G45" s="304"/>
    </row>
    <row r="46" spans="1:7" ht="15.75" thickBot="1">
      <c r="A46" s="43"/>
      <c r="B46" s="303"/>
      <c r="C46" s="648" t="s">
        <v>160</v>
      </c>
      <c r="D46" s="649"/>
      <c r="E46" s="166">
        <f>E42*E44*E43*E45</f>
        <v>2.6279999999999997</v>
      </c>
      <c r="F46" s="167" t="s">
        <v>4</v>
      </c>
      <c r="G46" s="304"/>
    </row>
    <row r="47" spans="1:7">
      <c r="A47" s="43"/>
      <c r="B47" s="306"/>
      <c r="C47" s="157"/>
      <c r="D47" s="170"/>
      <c r="E47" s="168"/>
      <c r="F47" s="169"/>
      <c r="G47" s="304"/>
    </row>
    <row r="48" spans="1:7">
      <c r="A48" s="43"/>
      <c r="B48" s="305" t="s">
        <v>233</v>
      </c>
      <c r="C48" s="159" t="s">
        <v>143</v>
      </c>
      <c r="D48" s="159"/>
      <c r="E48" s="159"/>
      <c r="F48" s="157"/>
      <c r="G48" s="304"/>
    </row>
    <row r="49" spans="1:7" ht="15.75" thickBot="1">
      <c r="A49" s="43"/>
      <c r="B49" s="305" t="s">
        <v>189</v>
      </c>
      <c r="C49" s="159" t="s">
        <v>170</v>
      </c>
      <c r="D49" s="159"/>
      <c r="E49" s="159"/>
      <c r="F49" s="157"/>
      <c r="G49" s="304"/>
    </row>
    <row r="50" spans="1:7" ht="15.75" thickBot="1">
      <c r="A50" s="43"/>
      <c r="B50" s="303"/>
      <c r="C50" s="642" t="s">
        <v>150</v>
      </c>
      <c r="D50" s="643"/>
      <c r="E50" s="297" t="s">
        <v>151</v>
      </c>
      <c r="F50" s="298" t="s">
        <v>152</v>
      </c>
      <c r="G50" s="304"/>
    </row>
    <row r="51" spans="1:7">
      <c r="A51" s="43"/>
      <c r="B51" s="303"/>
      <c r="C51" s="659" t="s">
        <v>153</v>
      </c>
      <c r="D51" s="660"/>
      <c r="E51" s="161">
        <v>4.2</v>
      </c>
      <c r="F51" s="162" t="s">
        <v>1</v>
      </c>
      <c r="G51" s="304"/>
    </row>
    <row r="52" spans="1:7">
      <c r="A52" s="43"/>
      <c r="B52" s="303"/>
      <c r="C52" s="322" t="s">
        <v>158</v>
      </c>
      <c r="D52" s="323"/>
      <c r="E52" s="164">
        <v>0.15</v>
      </c>
      <c r="F52" s="165" t="s">
        <v>1</v>
      </c>
      <c r="G52" s="304"/>
    </row>
    <row r="53" spans="1:7">
      <c r="A53" s="43"/>
      <c r="B53" s="303"/>
      <c r="C53" s="637" t="s">
        <v>157</v>
      </c>
      <c r="D53" s="638"/>
      <c r="E53" s="164">
        <v>7.0000000000000007E-2</v>
      </c>
      <c r="F53" s="165" t="s">
        <v>1</v>
      </c>
      <c r="G53" s="304"/>
    </row>
    <row r="54" spans="1:7" ht="15.75" thickBot="1">
      <c r="A54" s="43"/>
      <c r="B54" s="303"/>
      <c r="C54" s="661" t="s">
        <v>169</v>
      </c>
      <c r="D54" s="662"/>
      <c r="E54" s="209">
        <v>35</v>
      </c>
      <c r="F54" s="165" t="s">
        <v>2</v>
      </c>
      <c r="G54" s="304"/>
    </row>
    <row r="55" spans="1:7" ht="15.75" thickBot="1">
      <c r="A55" s="43"/>
      <c r="B55" s="303"/>
      <c r="C55" s="648" t="s">
        <v>160</v>
      </c>
      <c r="D55" s="649"/>
      <c r="E55" s="166">
        <f>SUM(E51*E52*E53*E54)</f>
        <v>1.5435000000000003</v>
      </c>
      <c r="F55" s="167" t="s">
        <v>4</v>
      </c>
      <c r="G55" s="304"/>
    </row>
    <row r="56" spans="1:7" ht="6.75" customHeight="1">
      <c r="A56" s="43"/>
      <c r="B56" s="303"/>
      <c r="C56" s="644"/>
      <c r="D56" s="644"/>
      <c r="E56" s="168"/>
      <c r="F56" s="169"/>
      <c r="G56" s="304"/>
    </row>
    <row r="57" spans="1:7" ht="15.75" thickBot="1">
      <c r="A57" s="43"/>
      <c r="B57" s="305" t="s">
        <v>190</v>
      </c>
      <c r="C57" s="159" t="s">
        <v>171</v>
      </c>
      <c r="D57" s="159"/>
      <c r="E57" s="159"/>
      <c r="F57" s="157"/>
      <c r="G57" s="304"/>
    </row>
    <row r="58" spans="1:7" ht="11.25" customHeight="1" thickBot="1">
      <c r="A58" s="43"/>
      <c r="B58" s="303"/>
      <c r="C58" s="642" t="s">
        <v>150</v>
      </c>
      <c r="D58" s="643"/>
      <c r="E58" s="297" t="s">
        <v>151</v>
      </c>
      <c r="F58" s="298" t="s">
        <v>152</v>
      </c>
      <c r="G58" s="304"/>
    </row>
    <row r="59" spans="1:7" ht="12" customHeight="1">
      <c r="A59" s="43"/>
      <c r="B59" s="303"/>
      <c r="C59" s="659" t="s">
        <v>153</v>
      </c>
      <c r="D59" s="660"/>
      <c r="E59" s="208">
        <v>7.3</v>
      </c>
      <c r="F59" s="162" t="s">
        <v>1</v>
      </c>
      <c r="G59" s="304"/>
    </row>
    <row r="60" spans="1:7" ht="10.5" customHeight="1">
      <c r="A60" s="43"/>
      <c r="B60" s="303"/>
      <c r="C60" s="322" t="s">
        <v>158</v>
      </c>
      <c r="D60" s="323"/>
      <c r="E60" s="164">
        <v>0.3</v>
      </c>
      <c r="F60" s="165" t="s">
        <v>1</v>
      </c>
      <c r="G60" s="304"/>
    </row>
    <row r="61" spans="1:7" ht="11.25" customHeight="1">
      <c r="A61" s="43"/>
      <c r="B61" s="303"/>
      <c r="C61" s="637" t="s">
        <v>157</v>
      </c>
      <c r="D61" s="638"/>
      <c r="E61" s="164">
        <v>7.0000000000000007E-2</v>
      </c>
      <c r="F61" s="165" t="s">
        <v>1</v>
      </c>
      <c r="G61" s="304"/>
    </row>
    <row r="62" spans="1:7" ht="11.25" customHeight="1" thickBot="1">
      <c r="A62" s="43"/>
      <c r="B62" s="303"/>
      <c r="C62" s="661" t="s">
        <v>169</v>
      </c>
      <c r="D62" s="662"/>
      <c r="E62" s="168">
        <v>4</v>
      </c>
      <c r="F62" s="165" t="s">
        <v>2</v>
      </c>
      <c r="G62" s="304"/>
    </row>
    <row r="63" spans="1:7" ht="13.5" customHeight="1" thickBot="1">
      <c r="A63" s="43"/>
      <c r="B63" s="303"/>
      <c r="C63" s="648" t="s">
        <v>177</v>
      </c>
      <c r="D63" s="649"/>
      <c r="E63" s="166">
        <f>SUM(E61*E60*E59)</f>
        <v>0.15330000000000002</v>
      </c>
      <c r="F63" s="167" t="s">
        <v>4</v>
      </c>
      <c r="G63" s="304"/>
    </row>
    <row r="64" spans="1:7" ht="8.25" customHeight="1">
      <c r="A64" s="43"/>
      <c r="B64" s="303"/>
      <c r="C64" s="644"/>
      <c r="D64" s="644"/>
      <c r="E64" s="168"/>
      <c r="F64" s="169"/>
      <c r="G64" s="304"/>
    </row>
    <row r="65" spans="1:7" ht="15.75" thickBot="1">
      <c r="A65" s="43"/>
      <c r="B65" s="305" t="s">
        <v>191</v>
      </c>
      <c r="C65" s="159" t="s">
        <v>172</v>
      </c>
      <c r="D65" s="159"/>
      <c r="E65" s="159"/>
      <c r="F65" s="157"/>
      <c r="G65" s="304"/>
    </row>
    <row r="66" spans="1:7" ht="12" customHeight="1" thickBot="1">
      <c r="A66" s="43"/>
      <c r="B66" s="303"/>
      <c r="C66" s="642" t="s">
        <v>150</v>
      </c>
      <c r="D66" s="643"/>
      <c r="E66" s="297" t="s">
        <v>151</v>
      </c>
      <c r="F66" s="298" t="s">
        <v>152</v>
      </c>
      <c r="G66" s="304"/>
    </row>
    <row r="67" spans="1:7" ht="12.75" customHeight="1">
      <c r="A67" s="43"/>
      <c r="B67" s="303"/>
      <c r="C67" s="659" t="s">
        <v>153</v>
      </c>
      <c r="D67" s="660"/>
      <c r="E67" s="208">
        <v>7.3</v>
      </c>
      <c r="F67" s="162" t="s">
        <v>1</v>
      </c>
      <c r="G67" s="304"/>
    </row>
    <row r="68" spans="1:7" ht="12.75" customHeight="1">
      <c r="A68" s="43"/>
      <c r="B68" s="303"/>
      <c r="C68" s="322" t="s">
        <v>158</v>
      </c>
      <c r="D68" s="323"/>
      <c r="E68" s="164">
        <v>0.3</v>
      </c>
      <c r="F68" s="165" t="s">
        <v>1</v>
      </c>
      <c r="G68" s="304"/>
    </row>
    <row r="69" spans="1:7" ht="12" customHeight="1">
      <c r="A69" s="43"/>
      <c r="B69" s="303"/>
      <c r="C69" s="637" t="s">
        <v>157</v>
      </c>
      <c r="D69" s="638"/>
      <c r="E69" s="164">
        <v>0.3</v>
      </c>
      <c r="F69" s="165" t="s">
        <v>1</v>
      </c>
      <c r="G69" s="304"/>
    </row>
    <row r="70" spans="1:7" ht="12" customHeight="1" thickBot="1">
      <c r="A70" s="43"/>
      <c r="B70" s="303"/>
      <c r="C70" s="661" t="s">
        <v>169</v>
      </c>
      <c r="D70" s="662"/>
      <c r="E70" s="168">
        <v>2</v>
      </c>
      <c r="F70" s="165" t="s">
        <v>2</v>
      </c>
      <c r="G70" s="304"/>
    </row>
    <row r="71" spans="1:7" ht="11.25" customHeight="1" thickBot="1">
      <c r="A71" s="43"/>
      <c r="B71" s="303"/>
      <c r="C71" s="648" t="s">
        <v>160</v>
      </c>
      <c r="D71" s="649"/>
      <c r="E71" s="166">
        <f>E67*E68*E69*E70</f>
        <v>1.3139999999999998</v>
      </c>
      <c r="F71" s="167" t="s">
        <v>4</v>
      </c>
      <c r="G71" s="304"/>
    </row>
    <row r="72" spans="1:7" ht="9.75" customHeight="1">
      <c r="A72" s="43"/>
      <c r="B72" s="303"/>
      <c r="C72" s="644"/>
      <c r="D72" s="644"/>
      <c r="E72" s="168"/>
      <c r="F72" s="169"/>
      <c r="G72" s="307"/>
    </row>
    <row r="73" spans="1:7">
      <c r="A73" s="43"/>
      <c r="B73" s="305" t="s">
        <v>192</v>
      </c>
      <c r="C73" s="159" t="s">
        <v>47</v>
      </c>
      <c r="D73" s="159"/>
      <c r="E73" s="159"/>
      <c r="F73" s="157"/>
      <c r="G73" s="304"/>
    </row>
    <row r="74" spans="1:7" ht="15.75" thickBot="1">
      <c r="A74" s="43"/>
      <c r="B74" s="305" t="s">
        <v>193</v>
      </c>
      <c r="C74" s="159" t="s">
        <v>371</v>
      </c>
      <c r="D74" s="159"/>
      <c r="E74" s="159"/>
      <c r="F74" s="157"/>
      <c r="G74" s="304"/>
    </row>
    <row r="75" spans="1:7" ht="15.75" thickBot="1">
      <c r="A75" s="43"/>
      <c r="B75" s="303"/>
      <c r="C75" s="642" t="s">
        <v>150</v>
      </c>
      <c r="D75" s="643"/>
      <c r="E75" s="297" t="s">
        <v>151</v>
      </c>
      <c r="F75" s="298" t="s">
        <v>152</v>
      </c>
      <c r="G75" s="304"/>
    </row>
    <row r="76" spans="1:7" ht="15" customHeight="1">
      <c r="A76" s="43"/>
      <c r="B76" s="303"/>
      <c r="C76" s="659" t="s">
        <v>153</v>
      </c>
      <c r="D76" s="660"/>
      <c r="E76" s="208">
        <v>7.3</v>
      </c>
      <c r="F76" s="162" t="s">
        <v>1</v>
      </c>
      <c r="G76" s="304"/>
    </row>
    <row r="77" spans="1:7">
      <c r="A77" s="43"/>
      <c r="B77" s="303"/>
      <c r="C77" s="322" t="s">
        <v>158</v>
      </c>
      <c r="D77" s="323"/>
      <c r="E77" s="164">
        <v>0.12</v>
      </c>
      <c r="F77" s="165" t="s">
        <v>1</v>
      </c>
      <c r="G77" s="304"/>
    </row>
    <row r="78" spans="1:7">
      <c r="A78" s="43"/>
      <c r="B78" s="303"/>
      <c r="C78" s="637" t="s">
        <v>157</v>
      </c>
      <c r="D78" s="638"/>
      <c r="E78" s="164">
        <v>7.0000000000000007E-2</v>
      </c>
      <c r="F78" s="165" t="s">
        <v>1</v>
      </c>
      <c r="G78" s="304"/>
    </row>
    <row r="79" spans="1:7" ht="15.75" thickBot="1">
      <c r="A79" s="43"/>
      <c r="B79" s="303"/>
      <c r="C79" s="661" t="s">
        <v>169</v>
      </c>
      <c r="D79" s="662"/>
      <c r="E79" s="209">
        <v>4</v>
      </c>
      <c r="F79" s="165" t="s">
        <v>2</v>
      </c>
      <c r="G79" s="304"/>
    </row>
    <row r="80" spans="1:7" ht="13.5" customHeight="1" thickBot="1">
      <c r="A80" s="43"/>
      <c r="B80" s="303"/>
      <c r="C80" s="648" t="s">
        <v>160</v>
      </c>
      <c r="D80" s="649"/>
      <c r="E80" s="166">
        <f>E76*E78*E77*E79</f>
        <v>0.24528</v>
      </c>
      <c r="F80" s="167" t="s">
        <v>4</v>
      </c>
      <c r="G80" s="304"/>
    </row>
    <row r="81" spans="1:7">
      <c r="A81" s="43"/>
      <c r="B81" s="306"/>
      <c r="C81" s="644"/>
      <c r="D81" s="644"/>
      <c r="E81" s="168"/>
      <c r="F81" s="169"/>
      <c r="G81" s="308"/>
    </row>
    <row r="82" spans="1:7" ht="15.75" thickBot="1">
      <c r="A82" s="43"/>
      <c r="B82" s="305" t="s">
        <v>194</v>
      </c>
      <c r="C82" s="159" t="s">
        <v>174</v>
      </c>
      <c r="D82" s="159"/>
      <c r="E82" s="159"/>
      <c r="F82" s="157"/>
      <c r="G82" s="304"/>
    </row>
    <row r="83" spans="1:7" ht="15.75" thickBot="1">
      <c r="A83" s="43"/>
      <c r="B83" s="303"/>
      <c r="C83" s="642" t="s">
        <v>150</v>
      </c>
      <c r="D83" s="643"/>
      <c r="E83" s="297" t="s">
        <v>151</v>
      </c>
      <c r="F83" s="298" t="s">
        <v>152</v>
      </c>
      <c r="G83" s="304"/>
    </row>
    <row r="84" spans="1:7">
      <c r="A84" s="43"/>
      <c r="B84" s="303"/>
      <c r="C84" s="659" t="s">
        <v>153</v>
      </c>
      <c r="D84" s="660"/>
      <c r="E84" s="161">
        <v>1.6</v>
      </c>
      <c r="F84" s="162" t="s">
        <v>1</v>
      </c>
      <c r="G84" s="304"/>
    </row>
    <row r="85" spans="1:7">
      <c r="A85" s="43"/>
      <c r="B85" s="303"/>
      <c r="C85" s="322" t="s">
        <v>158</v>
      </c>
      <c r="D85" s="323"/>
      <c r="E85" s="164">
        <v>0.12</v>
      </c>
      <c r="F85" s="165" t="s">
        <v>1</v>
      </c>
      <c r="G85" s="304"/>
    </row>
    <row r="86" spans="1:7">
      <c r="A86" s="43"/>
      <c r="B86" s="303"/>
      <c r="C86" s="637" t="s">
        <v>157</v>
      </c>
      <c r="D86" s="638"/>
      <c r="E86" s="164">
        <v>0.06</v>
      </c>
      <c r="F86" s="165" t="s">
        <v>1</v>
      </c>
      <c r="G86" s="304"/>
    </row>
    <row r="87" spans="1:7" ht="15.75" thickBot="1">
      <c r="A87" s="43"/>
      <c r="B87" s="303"/>
      <c r="C87" s="661" t="s">
        <v>169</v>
      </c>
      <c r="D87" s="662"/>
      <c r="E87" s="209">
        <v>6</v>
      </c>
      <c r="F87" s="165" t="s">
        <v>2</v>
      </c>
      <c r="G87" s="304"/>
    </row>
    <row r="88" spans="1:7" ht="15" customHeight="1" thickBot="1">
      <c r="A88" s="43"/>
      <c r="B88" s="303"/>
      <c r="C88" s="648" t="s">
        <v>160</v>
      </c>
      <c r="D88" s="649"/>
      <c r="E88" s="166">
        <f>E84*E86*E85*E87</f>
        <v>6.9119999999999987E-2</v>
      </c>
      <c r="F88" s="167" t="s">
        <v>4</v>
      </c>
      <c r="G88" s="304"/>
    </row>
    <row r="89" spans="1:7" ht="15" customHeight="1" thickBot="1">
      <c r="A89" s="43"/>
      <c r="B89" s="306"/>
      <c r="C89" s="644"/>
      <c r="D89" s="644"/>
      <c r="E89" s="168"/>
      <c r="F89" s="169"/>
      <c r="G89" s="304"/>
    </row>
    <row r="90" spans="1:7" ht="15" customHeight="1" thickBot="1">
      <c r="A90" s="43"/>
      <c r="B90" s="306"/>
      <c r="C90" s="664" t="s">
        <v>175</v>
      </c>
      <c r="D90" s="665"/>
      <c r="E90" s="166">
        <f>E88+E80</f>
        <v>0.31440000000000001</v>
      </c>
      <c r="F90" s="171" t="s">
        <v>4</v>
      </c>
      <c r="G90" s="304"/>
    </row>
    <row r="91" spans="1:7" ht="15" customHeight="1">
      <c r="A91" s="43"/>
      <c r="B91" s="306"/>
      <c r="C91" s="644"/>
      <c r="D91" s="644"/>
      <c r="E91" s="168"/>
      <c r="F91" s="169"/>
      <c r="G91" s="304"/>
    </row>
    <row r="92" spans="1:7" ht="15" customHeight="1">
      <c r="A92" s="43"/>
      <c r="B92" s="305" t="s">
        <v>195</v>
      </c>
      <c r="C92" s="159" t="s">
        <v>287</v>
      </c>
      <c r="D92" s="159"/>
      <c r="E92" s="168"/>
      <c r="F92" s="169"/>
      <c r="G92" s="304"/>
    </row>
    <row r="93" spans="1:7" ht="15.75" thickBot="1">
      <c r="A93" s="43"/>
      <c r="B93" s="305" t="s">
        <v>196</v>
      </c>
      <c r="C93" s="159" t="s">
        <v>178</v>
      </c>
      <c r="D93" s="159"/>
      <c r="E93" s="168"/>
      <c r="F93" s="169"/>
      <c r="G93" s="304"/>
    </row>
    <row r="94" spans="1:7" ht="15.75" thickBot="1">
      <c r="A94" s="43"/>
      <c r="B94" s="303"/>
      <c r="C94" s="642" t="s">
        <v>150</v>
      </c>
      <c r="D94" s="643"/>
      <c r="E94" s="297" t="s">
        <v>151</v>
      </c>
      <c r="F94" s="298" t="s">
        <v>152</v>
      </c>
      <c r="G94" s="304"/>
    </row>
    <row r="95" spans="1:7">
      <c r="A95" s="43"/>
      <c r="B95" s="306"/>
      <c r="C95" s="659" t="s">
        <v>153</v>
      </c>
      <c r="D95" s="660"/>
      <c r="E95" s="161">
        <v>0</v>
      </c>
      <c r="F95" s="162" t="s">
        <v>1</v>
      </c>
      <c r="G95" s="304"/>
    </row>
    <row r="96" spans="1:7">
      <c r="A96" s="43"/>
      <c r="B96" s="303"/>
      <c r="C96" s="322" t="s">
        <v>158</v>
      </c>
      <c r="D96" s="323"/>
      <c r="E96" s="164">
        <v>0</v>
      </c>
      <c r="F96" s="165" t="s">
        <v>1</v>
      </c>
      <c r="G96" s="304"/>
    </row>
    <row r="97" spans="1:7">
      <c r="A97" s="43"/>
      <c r="B97" s="303"/>
      <c r="C97" s="637" t="s">
        <v>157</v>
      </c>
      <c r="D97" s="638"/>
      <c r="E97" s="164">
        <v>0</v>
      </c>
      <c r="F97" s="165" t="s">
        <v>1</v>
      </c>
      <c r="G97" s="304"/>
    </row>
    <row r="98" spans="1:7">
      <c r="A98" s="43"/>
      <c r="B98" s="306"/>
      <c r="C98" s="661" t="s">
        <v>169</v>
      </c>
      <c r="D98" s="662"/>
      <c r="E98" s="164">
        <v>0</v>
      </c>
      <c r="F98" s="165" t="s">
        <v>2</v>
      </c>
      <c r="G98" s="304"/>
    </row>
    <row r="99" spans="1:7" ht="15.75" thickBot="1">
      <c r="A99" s="43"/>
      <c r="B99" s="306"/>
      <c r="C99" s="661" t="s">
        <v>180</v>
      </c>
      <c r="D99" s="662"/>
      <c r="E99" s="168">
        <v>0</v>
      </c>
      <c r="F99" s="165" t="s">
        <v>2</v>
      </c>
      <c r="G99" s="309"/>
    </row>
    <row r="100" spans="1:7" ht="15.75" thickBot="1">
      <c r="A100" s="43"/>
      <c r="B100" s="306"/>
      <c r="C100" s="648" t="s">
        <v>160</v>
      </c>
      <c r="D100" s="649"/>
      <c r="E100" s="166">
        <f>E95*E97*E96*E98*E99</f>
        <v>0</v>
      </c>
      <c r="F100" s="167" t="s">
        <v>4</v>
      </c>
      <c r="G100" s="304"/>
    </row>
    <row r="101" spans="1:7">
      <c r="A101" s="43"/>
      <c r="B101" s="306"/>
      <c r="C101" s="644"/>
      <c r="D101" s="644"/>
      <c r="E101" s="168"/>
      <c r="F101" s="169"/>
      <c r="G101" s="304"/>
    </row>
    <row r="102" spans="1:7" ht="15.75" thickBot="1">
      <c r="A102" s="43"/>
      <c r="B102" s="305" t="s">
        <v>234</v>
      </c>
      <c r="C102" s="159" t="s">
        <v>145</v>
      </c>
      <c r="D102" s="159"/>
      <c r="E102" s="168"/>
      <c r="F102" s="169"/>
      <c r="G102" s="304"/>
    </row>
    <row r="103" spans="1:7" ht="15.75" thickBot="1">
      <c r="A103" s="43"/>
      <c r="B103" s="303"/>
      <c r="C103" s="642" t="s">
        <v>150</v>
      </c>
      <c r="D103" s="643"/>
      <c r="E103" s="297" t="s">
        <v>151</v>
      </c>
      <c r="F103" s="298" t="s">
        <v>152</v>
      </c>
      <c r="G103" s="304"/>
    </row>
    <row r="104" spans="1:7">
      <c r="A104" s="43"/>
      <c r="B104" s="306"/>
      <c r="C104" s="659" t="s">
        <v>181</v>
      </c>
      <c r="D104" s="660"/>
      <c r="E104" s="161">
        <v>0</v>
      </c>
      <c r="F104" s="162" t="s">
        <v>3</v>
      </c>
      <c r="G104" s="304"/>
    </row>
    <row r="105" spans="1:7">
      <c r="A105" s="43"/>
      <c r="B105" s="303"/>
      <c r="C105" s="637" t="s">
        <v>156</v>
      </c>
      <c r="D105" s="638"/>
      <c r="E105" s="164">
        <v>1.5</v>
      </c>
      <c r="F105" s="165" t="s">
        <v>1</v>
      </c>
      <c r="G105" s="304"/>
    </row>
    <row r="106" spans="1:7" ht="15.75" thickBot="1">
      <c r="A106" s="43"/>
      <c r="B106" s="306"/>
      <c r="C106" s="661" t="s">
        <v>180</v>
      </c>
      <c r="D106" s="662"/>
      <c r="E106" s="168">
        <v>4</v>
      </c>
      <c r="F106" s="165" t="s">
        <v>2</v>
      </c>
      <c r="G106" s="304"/>
    </row>
    <row r="107" spans="1:7" ht="15.75" thickBot="1">
      <c r="A107" s="43"/>
      <c r="B107" s="306"/>
      <c r="C107" s="648" t="s">
        <v>160</v>
      </c>
      <c r="D107" s="649"/>
      <c r="E107" s="166">
        <f>E104*E105*E106</f>
        <v>0</v>
      </c>
      <c r="F107" s="167" t="s">
        <v>4</v>
      </c>
      <c r="G107" s="304"/>
    </row>
    <row r="108" spans="1:7" ht="11.25" customHeight="1">
      <c r="A108" s="43"/>
      <c r="B108" s="306"/>
      <c r="C108" s="644"/>
      <c r="D108" s="644"/>
      <c r="E108" s="168"/>
      <c r="F108" s="169"/>
      <c r="G108" s="304"/>
    </row>
    <row r="109" spans="1:7">
      <c r="A109" s="43"/>
      <c r="B109" s="305" t="s">
        <v>197</v>
      </c>
      <c r="C109" s="159" t="s">
        <v>103</v>
      </c>
      <c r="D109" s="159"/>
      <c r="E109" s="159"/>
      <c r="F109" s="159"/>
      <c r="G109" s="307"/>
    </row>
    <row r="110" spans="1:7" ht="15.75" thickBot="1">
      <c r="A110" s="43"/>
      <c r="B110" s="305" t="s">
        <v>198</v>
      </c>
      <c r="C110" s="159" t="s">
        <v>370</v>
      </c>
      <c r="D110" s="168"/>
      <c r="E110" s="169"/>
      <c r="F110" s="157"/>
      <c r="G110" s="304"/>
    </row>
    <row r="111" spans="1:7" ht="15.75" thickBot="1">
      <c r="A111" s="43"/>
      <c r="B111" s="303"/>
      <c r="C111" s="642" t="s">
        <v>150</v>
      </c>
      <c r="D111" s="643"/>
      <c r="E111" s="297" t="s">
        <v>151</v>
      </c>
      <c r="F111" s="298" t="s">
        <v>152</v>
      </c>
      <c r="G111" s="304"/>
    </row>
    <row r="112" spans="1:7">
      <c r="A112" s="43"/>
      <c r="B112" s="306"/>
      <c r="C112" s="659" t="s">
        <v>153</v>
      </c>
      <c r="D112" s="660"/>
      <c r="E112" s="161">
        <v>4.2</v>
      </c>
      <c r="F112" s="162" t="s">
        <v>1</v>
      </c>
      <c r="G112" s="304"/>
    </row>
    <row r="113" spans="1:7">
      <c r="A113" s="43"/>
      <c r="B113" s="303"/>
      <c r="C113" s="322" t="s">
        <v>158</v>
      </c>
      <c r="D113" s="323"/>
      <c r="E113" s="164">
        <v>0.15</v>
      </c>
      <c r="F113" s="165" t="s">
        <v>1</v>
      </c>
      <c r="G113" s="304"/>
    </row>
    <row r="114" spans="1:7">
      <c r="A114" s="43"/>
      <c r="B114" s="303"/>
      <c r="C114" s="637" t="s">
        <v>157</v>
      </c>
      <c r="D114" s="638"/>
      <c r="E114" s="164">
        <v>7.0000000000000007E-2</v>
      </c>
      <c r="F114" s="165" t="s">
        <v>1</v>
      </c>
      <c r="G114" s="304"/>
    </row>
    <row r="115" spans="1:7">
      <c r="A115" s="43"/>
      <c r="B115" s="303"/>
      <c r="C115" s="661" t="s">
        <v>169</v>
      </c>
      <c r="D115" s="662"/>
      <c r="E115" s="210">
        <v>3</v>
      </c>
      <c r="F115" s="165" t="s">
        <v>2</v>
      </c>
      <c r="G115" s="304"/>
    </row>
    <row r="116" spans="1:7" ht="15.75" thickBot="1">
      <c r="A116" s="43"/>
      <c r="B116" s="303"/>
      <c r="C116" s="661" t="s">
        <v>183</v>
      </c>
      <c r="D116" s="662"/>
      <c r="E116" s="168">
        <v>2</v>
      </c>
      <c r="F116" s="165" t="s">
        <v>2</v>
      </c>
      <c r="G116" s="304"/>
    </row>
    <row r="117" spans="1:7" ht="15.75" thickBot="1">
      <c r="A117" s="43"/>
      <c r="B117" s="306"/>
      <c r="C117" s="648" t="s">
        <v>160</v>
      </c>
      <c r="D117" s="649"/>
      <c r="E117" s="166">
        <f>E112*E114*E113*E115*E116</f>
        <v>0.26460000000000006</v>
      </c>
      <c r="F117" s="167" t="s">
        <v>4</v>
      </c>
      <c r="G117" s="304"/>
    </row>
    <row r="118" spans="1:7" ht="10.5" customHeight="1">
      <c r="A118" s="43"/>
      <c r="B118" s="306"/>
      <c r="C118" s="159"/>
      <c r="D118" s="159"/>
      <c r="E118" s="169"/>
      <c r="F118" s="157"/>
      <c r="G118" s="304"/>
    </row>
    <row r="119" spans="1:7" ht="15.75" thickBot="1">
      <c r="A119" s="43"/>
      <c r="B119" s="305" t="s">
        <v>199</v>
      </c>
      <c r="C119" s="159" t="s">
        <v>207</v>
      </c>
      <c r="D119" s="168"/>
      <c r="E119" s="169"/>
      <c r="F119" s="157"/>
      <c r="G119" s="304"/>
    </row>
    <row r="120" spans="1:7" ht="15.75" thickBot="1">
      <c r="A120" s="43"/>
      <c r="B120" s="303"/>
      <c r="C120" s="642" t="s">
        <v>150</v>
      </c>
      <c r="D120" s="643"/>
      <c r="E120" s="297" t="s">
        <v>151</v>
      </c>
      <c r="F120" s="298" t="s">
        <v>152</v>
      </c>
      <c r="G120" s="304"/>
    </row>
    <row r="121" spans="1:7">
      <c r="A121" s="43"/>
      <c r="B121" s="306"/>
      <c r="C121" s="659" t="s">
        <v>153</v>
      </c>
      <c r="D121" s="660"/>
      <c r="E121" s="161">
        <v>0</v>
      </c>
      <c r="F121" s="162" t="s">
        <v>1</v>
      </c>
      <c r="G121" s="304"/>
    </row>
    <row r="122" spans="1:7">
      <c r="A122" s="43"/>
      <c r="B122" s="303"/>
      <c r="C122" s="322" t="s">
        <v>158</v>
      </c>
      <c r="D122" s="323"/>
      <c r="E122" s="164">
        <v>1.2</v>
      </c>
      <c r="F122" s="165" t="s">
        <v>1</v>
      </c>
      <c r="G122" s="304"/>
    </row>
    <row r="123" spans="1:7">
      <c r="A123" s="43"/>
      <c r="B123" s="303"/>
      <c r="C123" s="637" t="s">
        <v>156</v>
      </c>
      <c r="D123" s="638"/>
      <c r="E123" s="164">
        <v>1.5</v>
      </c>
      <c r="F123" s="165" t="s">
        <v>1</v>
      </c>
      <c r="G123" s="304"/>
    </row>
    <row r="124" spans="1:7" ht="15.75" thickBot="1">
      <c r="A124" s="43"/>
      <c r="B124" s="303"/>
      <c r="C124" s="661" t="s">
        <v>183</v>
      </c>
      <c r="D124" s="662"/>
      <c r="E124" s="168">
        <v>2</v>
      </c>
      <c r="F124" s="165" t="s">
        <v>2</v>
      </c>
      <c r="G124" s="304"/>
    </row>
    <row r="125" spans="1:7" ht="15.75" thickBot="1">
      <c r="A125" s="43"/>
      <c r="B125" s="303"/>
      <c r="C125" s="648" t="s">
        <v>160</v>
      </c>
      <c r="D125" s="649"/>
      <c r="E125" s="166">
        <f>E124*E123*E122*E121</f>
        <v>0</v>
      </c>
      <c r="F125" s="167" t="s">
        <v>4</v>
      </c>
      <c r="G125" s="304"/>
    </row>
    <row r="126" spans="1:7" ht="10.5" customHeight="1">
      <c r="A126" s="43"/>
      <c r="B126" s="306"/>
      <c r="C126" s="159"/>
      <c r="D126" s="159"/>
      <c r="E126" s="169"/>
      <c r="F126" s="157"/>
      <c r="G126" s="304"/>
    </row>
    <row r="127" spans="1:7">
      <c r="A127" s="43"/>
      <c r="B127" s="305" t="s">
        <v>200</v>
      </c>
      <c r="C127" s="172" t="s">
        <v>184</v>
      </c>
      <c r="D127" s="172"/>
      <c r="E127" s="325"/>
      <c r="F127" s="325"/>
      <c r="G127" s="304"/>
    </row>
    <row r="128" spans="1:7" ht="15.75" thickBot="1">
      <c r="A128" s="43"/>
      <c r="B128" s="305" t="s">
        <v>201</v>
      </c>
      <c r="C128" s="172" t="s">
        <v>185</v>
      </c>
      <c r="D128" s="172"/>
      <c r="E128" s="168"/>
      <c r="F128" s="169"/>
      <c r="G128" s="304"/>
    </row>
    <row r="129" spans="1:7" ht="15.75" thickBot="1">
      <c r="A129" s="43"/>
      <c r="B129" s="303"/>
      <c r="C129" s="642" t="s">
        <v>150</v>
      </c>
      <c r="D129" s="643"/>
      <c r="E129" s="297" t="s">
        <v>151</v>
      </c>
      <c r="F129" s="298" t="s">
        <v>152</v>
      </c>
      <c r="G129" s="310"/>
    </row>
    <row r="130" spans="1:7" ht="15.75" customHeight="1">
      <c r="A130" s="43"/>
      <c r="B130" s="303"/>
      <c r="C130" s="659" t="s">
        <v>153</v>
      </c>
      <c r="D130" s="660"/>
      <c r="E130" s="208">
        <v>7.3</v>
      </c>
      <c r="F130" s="162" t="s">
        <v>1</v>
      </c>
      <c r="G130" s="310"/>
    </row>
    <row r="131" spans="1:7" ht="11.25" customHeight="1">
      <c r="A131" s="43"/>
      <c r="B131" s="306"/>
      <c r="C131" s="322" t="s">
        <v>158</v>
      </c>
      <c r="D131" s="323"/>
      <c r="E131" s="164">
        <v>0.3</v>
      </c>
      <c r="F131" s="165" t="s">
        <v>1</v>
      </c>
      <c r="G131" s="310"/>
    </row>
    <row r="132" spans="1:7">
      <c r="A132" s="43"/>
      <c r="B132" s="306"/>
      <c r="C132" s="637" t="s">
        <v>156</v>
      </c>
      <c r="D132" s="638"/>
      <c r="E132" s="164">
        <v>0.3</v>
      </c>
      <c r="F132" s="165" t="s">
        <v>1</v>
      </c>
      <c r="G132" s="308"/>
    </row>
    <row r="133" spans="1:7" ht="15.75" thickBot="1">
      <c r="A133" s="43"/>
      <c r="B133" s="306"/>
      <c r="C133" s="661" t="s">
        <v>159</v>
      </c>
      <c r="D133" s="662"/>
      <c r="E133" s="168">
        <v>4</v>
      </c>
      <c r="F133" s="165" t="s">
        <v>2</v>
      </c>
      <c r="G133" s="308"/>
    </row>
    <row r="134" spans="1:7" ht="15.75" thickBot="1">
      <c r="A134" s="43"/>
      <c r="B134" s="306"/>
      <c r="C134" s="648" t="s">
        <v>161</v>
      </c>
      <c r="D134" s="649"/>
      <c r="E134" s="166">
        <f>((E131+E132)*E130*E133)</f>
        <v>17.52</v>
      </c>
      <c r="F134" s="167" t="s">
        <v>3</v>
      </c>
      <c r="G134" s="311"/>
    </row>
    <row r="135" spans="1:7" ht="9.75" customHeight="1">
      <c r="A135" s="43"/>
      <c r="B135" s="303"/>
      <c r="C135" s="325"/>
      <c r="D135" s="325"/>
      <c r="E135" s="325"/>
      <c r="F135" s="173"/>
      <c r="G135" s="308"/>
    </row>
    <row r="136" spans="1:7" ht="15.75" thickBot="1">
      <c r="A136" s="43"/>
      <c r="B136" s="305" t="s">
        <v>202</v>
      </c>
      <c r="C136" s="172" t="s">
        <v>186</v>
      </c>
      <c r="D136" s="172"/>
      <c r="E136" s="168"/>
      <c r="F136" s="169"/>
      <c r="G136" s="308"/>
    </row>
    <row r="137" spans="1:7" ht="15" customHeight="1" thickBot="1">
      <c r="A137" s="43"/>
      <c r="B137" s="303"/>
      <c r="C137" s="642" t="s">
        <v>150</v>
      </c>
      <c r="D137" s="643"/>
      <c r="E137" s="297" t="s">
        <v>151</v>
      </c>
      <c r="F137" s="298" t="s">
        <v>152</v>
      </c>
      <c r="G137" s="308"/>
    </row>
    <row r="138" spans="1:7" ht="15" customHeight="1">
      <c r="A138" s="43"/>
      <c r="B138" s="303"/>
      <c r="C138" s="659" t="s">
        <v>153</v>
      </c>
      <c r="D138" s="660"/>
      <c r="E138" s="208">
        <v>7.3</v>
      </c>
      <c r="F138" s="162" t="s">
        <v>1</v>
      </c>
      <c r="G138" s="308"/>
    </row>
    <row r="139" spans="1:7" ht="15" customHeight="1">
      <c r="A139" s="43"/>
      <c r="B139" s="306"/>
      <c r="C139" s="322" t="s">
        <v>158</v>
      </c>
      <c r="D139" s="323"/>
      <c r="E139" s="164">
        <v>0.12</v>
      </c>
      <c r="F139" s="165" t="s">
        <v>1</v>
      </c>
      <c r="G139" s="384" t="s">
        <v>374</v>
      </c>
    </row>
    <row r="140" spans="1:7" ht="15" customHeight="1">
      <c r="A140" s="43"/>
      <c r="B140" s="306"/>
      <c r="C140" s="637" t="s">
        <v>156</v>
      </c>
      <c r="D140" s="638"/>
      <c r="E140" s="164">
        <v>0.06</v>
      </c>
      <c r="F140" s="165" t="s">
        <v>1</v>
      </c>
      <c r="G140" s="308"/>
    </row>
    <row r="141" spans="1:7" ht="15" customHeight="1" thickBot="1">
      <c r="A141" s="43"/>
      <c r="B141" s="306"/>
      <c r="C141" s="661" t="s">
        <v>159</v>
      </c>
      <c r="D141" s="662"/>
      <c r="E141" s="168">
        <v>4</v>
      </c>
      <c r="F141" s="165" t="s">
        <v>2</v>
      </c>
      <c r="G141" s="311"/>
    </row>
    <row r="142" spans="1:7" ht="15" customHeight="1" thickBot="1">
      <c r="A142" s="43"/>
      <c r="B142" s="306"/>
      <c r="C142" s="648" t="s">
        <v>161</v>
      </c>
      <c r="D142" s="649"/>
      <c r="E142" s="166">
        <f>((E139+E140)*E138*E141)</f>
        <v>5.2559999999999993</v>
      </c>
      <c r="F142" s="167" t="s">
        <v>3</v>
      </c>
      <c r="G142" s="308"/>
    </row>
    <row r="143" spans="1:7" ht="10.5" customHeight="1" thickBot="1">
      <c r="A143" s="43"/>
      <c r="B143" s="303"/>
      <c r="C143" s="324"/>
      <c r="D143" s="324"/>
      <c r="E143" s="168"/>
      <c r="F143" s="169"/>
      <c r="G143" s="304"/>
    </row>
    <row r="144" spans="1:7" ht="15" customHeight="1" thickBot="1">
      <c r="A144" s="43"/>
      <c r="B144" s="306"/>
      <c r="C144" s="664" t="s">
        <v>187</v>
      </c>
      <c r="D144" s="665"/>
      <c r="E144" s="166">
        <f>E142+E134</f>
        <v>22.776</v>
      </c>
      <c r="F144" s="171" t="s">
        <v>3</v>
      </c>
      <c r="G144" s="304"/>
    </row>
    <row r="145" spans="1:7" ht="9" customHeight="1">
      <c r="A145" s="43"/>
      <c r="B145" s="303"/>
      <c r="C145" s="663"/>
      <c r="D145" s="663"/>
      <c r="E145" s="325"/>
      <c r="F145" s="325"/>
      <c r="G145" s="304"/>
    </row>
    <row r="146" spans="1:7" ht="15" customHeight="1">
      <c r="A146" s="43"/>
      <c r="B146" s="305" t="s">
        <v>203</v>
      </c>
      <c r="C146" s="172" t="s">
        <v>60</v>
      </c>
      <c r="D146" s="174"/>
      <c r="E146" s="168"/>
      <c r="F146" s="169"/>
      <c r="G146" s="304"/>
    </row>
    <row r="147" spans="1:7" ht="15" customHeight="1" thickBot="1">
      <c r="A147" s="43"/>
      <c r="B147" s="305" t="s">
        <v>235</v>
      </c>
      <c r="C147" s="172" t="s">
        <v>141</v>
      </c>
      <c r="D147" s="174"/>
      <c r="E147" s="168"/>
      <c r="F147" s="169"/>
      <c r="G147" s="304"/>
    </row>
    <row r="148" spans="1:7" ht="15" customHeight="1" thickBot="1">
      <c r="A148" s="43"/>
      <c r="B148" s="306"/>
      <c r="C148" s="642" t="s">
        <v>150</v>
      </c>
      <c r="D148" s="643"/>
      <c r="E148" s="297" t="s">
        <v>151</v>
      </c>
      <c r="F148" s="298" t="s">
        <v>152</v>
      </c>
      <c r="G148" s="326" t="s">
        <v>299</v>
      </c>
    </row>
    <row r="149" spans="1:7" ht="15" customHeight="1">
      <c r="A149" s="43"/>
      <c r="B149" s="303"/>
      <c r="C149" s="659" t="s">
        <v>153</v>
      </c>
      <c r="D149" s="660"/>
      <c r="E149" s="208">
        <v>8.5</v>
      </c>
      <c r="F149" s="162" t="s">
        <v>1</v>
      </c>
      <c r="G149" s="304" t="s">
        <v>301</v>
      </c>
    </row>
    <row r="150" spans="1:7" ht="15" customHeight="1" thickBot="1">
      <c r="A150" s="43"/>
      <c r="B150" s="303"/>
      <c r="C150" s="322" t="s">
        <v>158</v>
      </c>
      <c r="D150" s="323"/>
      <c r="E150" s="164">
        <v>4.2</v>
      </c>
      <c r="F150" s="165" t="s">
        <v>1</v>
      </c>
      <c r="G150" s="304" t="s">
        <v>302</v>
      </c>
    </row>
    <row r="151" spans="1:7" ht="15.75" thickBot="1">
      <c r="A151" s="43"/>
      <c r="B151" s="312"/>
      <c r="C151" s="672" t="s">
        <v>161</v>
      </c>
      <c r="D151" s="673"/>
      <c r="E151" s="166">
        <f>E150*E149</f>
        <v>35.700000000000003</v>
      </c>
      <c r="F151" s="167" t="s">
        <v>3</v>
      </c>
      <c r="G151" s="313"/>
    </row>
    <row r="152" spans="1:7" ht="59.25" customHeight="1">
      <c r="A152" s="43"/>
      <c r="B152" s="303"/>
      <c r="C152" s="157"/>
      <c r="D152" s="157"/>
      <c r="E152" s="157"/>
      <c r="F152" s="157"/>
      <c r="G152" s="314"/>
    </row>
    <row r="153" spans="1:7" ht="81" customHeight="1">
      <c r="A153" s="43"/>
      <c r="B153" s="630"/>
      <c r="C153" s="630"/>
      <c r="D153" s="630"/>
      <c r="E153" s="630"/>
      <c r="F153" s="630"/>
      <c r="G153" s="630"/>
    </row>
    <row r="154" spans="1:7" ht="19.5" customHeight="1">
      <c r="A154" s="43"/>
      <c r="B154" s="666"/>
      <c r="C154" s="666"/>
      <c r="D154" s="666"/>
      <c r="E154" s="666"/>
      <c r="F154" s="666"/>
      <c r="G154" s="666"/>
    </row>
    <row r="155" spans="1:7" ht="14.25" customHeight="1">
      <c r="A155" s="43"/>
      <c r="B155" s="667"/>
      <c r="C155" s="667"/>
      <c r="D155" s="667"/>
      <c r="E155" s="667"/>
      <c r="F155" s="667"/>
      <c r="G155" s="667"/>
    </row>
    <row r="156" spans="1:7" ht="12.75" customHeight="1">
      <c r="A156" s="43"/>
      <c r="B156" s="668"/>
      <c r="C156" s="668"/>
      <c r="D156" s="668"/>
      <c r="E156" s="668"/>
      <c r="F156" s="668"/>
      <c r="G156" s="668"/>
    </row>
    <row r="157" spans="1:7">
      <c r="B157" s="595"/>
      <c r="C157" s="630"/>
      <c r="D157" s="630"/>
      <c r="E157" s="630"/>
      <c r="F157" s="630"/>
      <c r="G157" s="630"/>
    </row>
    <row r="158" spans="1:7">
      <c r="B158" s="595"/>
      <c r="C158" s="630"/>
      <c r="D158" s="630"/>
      <c r="E158" s="630"/>
      <c r="F158" s="630"/>
      <c r="G158" s="630"/>
    </row>
    <row r="159" spans="1:7">
      <c r="B159" s="595"/>
      <c r="C159" s="630"/>
      <c r="D159" s="630"/>
      <c r="E159" s="630"/>
      <c r="F159" s="630"/>
      <c r="G159" s="630"/>
    </row>
  </sheetData>
  <mergeCells count="104">
    <mergeCell ref="B156:G156"/>
    <mergeCell ref="B3:G3"/>
    <mergeCell ref="B157:G157"/>
    <mergeCell ref="B158:G158"/>
    <mergeCell ref="B159:G159"/>
    <mergeCell ref="C151:D151"/>
    <mergeCell ref="C148:D148"/>
    <mergeCell ref="C33:D33"/>
    <mergeCell ref="C70:D70"/>
    <mergeCell ref="C86:D86"/>
    <mergeCell ref="C76:D76"/>
    <mergeCell ref="C79:D79"/>
    <mergeCell ref="C27:D27"/>
    <mergeCell ref="C19:D19"/>
    <mergeCell ref="C55:D55"/>
    <mergeCell ref="C75:D75"/>
    <mergeCell ref="C36:D36"/>
    <mergeCell ref="C28:D28"/>
    <mergeCell ref="C44:D44"/>
    <mergeCell ref="C34:D34"/>
    <mergeCell ref="C37:D37"/>
    <mergeCell ref="C38:D38"/>
    <mergeCell ref="C72:D72"/>
    <mergeCell ref="C66:D66"/>
    <mergeCell ref="C133:D133"/>
    <mergeCell ref="C115:D115"/>
    <mergeCell ref="B153:G153"/>
    <mergeCell ref="B154:G154"/>
    <mergeCell ref="B155:G155"/>
    <mergeCell ref="C144:D144"/>
    <mergeCell ref="C142:D142"/>
    <mergeCell ref="C141:D141"/>
    <mergeCell ref="C123:D123"/>
    <mergeCell ref="C132:D132"/>
    <mergeCell ref="C129:D129"/>
    <mergeCell ref="C140:D140"/>
    <mergeCell ref="C125:D125"/>
    <mergeCell ref="C116:D116"/>
    <mergeCell ref="C130:D130"/>
    <mergeCell ref="C134:D134"/>
    <mergeCell ref="C149:D149"/>
    <mergeCell ref="C121:D121"/>
    <mergeCell ref="C23:D23"/>
    <mergeCell ref="C53:D53"/>
    <mergeCell ref="C63:D63"/>
    <mergeCell ref="C56:D56"/>
    <mergeCell ref="C59:D59"/>
    <mergeCell ref="C54:D54"/>
    <mergeCell ref="C69:D69"/>
    <mergeCell ref="C42:D42"/>
    <mergeCell ref="C104:D104"/>
    <mergeCell ref="C64:D64"/>
    <mergeCell ref="C80:D80"/>
    <mergeCell ref="C95:D95"/>
    <mergeCell ref="C91:D91"/>
    <mergeCell ref="C50:D50"/>
    <mergeCell ref="C107:D107"/>
    <mergeCell ref="C124:D124"/>
    <mergeCell ref="C111:D111"/>
    <mergeCell ref="C145:D145"/>
    <mergeCell ref="C137:D137"/>
    <mergeCell ref="C138:D138"/>
    <mergeCell ref="C120:D120"/>
    <mergeCell ref="C30:D30"/>
    <mergeCell ref="C61:D61"/>
    <mergeCell ref="C87:D87"/>
    <mergeCell ref="C101:D101"/>
    <mergeCell ref="C117:D117"/>
    <mergeCell ref="C89:D89"/>
    <mergeCell ref="C106:D106"/>
    <mergeCell ref="C71:D71"/>
    <mergeCell ref="C90:D90"/>
    <mergeCell ref="C88:D88"/>
    <mergeCell ref="C81:D81"/>
    <mergeCell ref="C62:D62"/>
    <mergeCell ref="C112:D112"/>
    <mergeCell ref="C103:D103"/>
    <mergeCell ref="C97:D97"/>
    <mergeCell ref="C78:D78"/>
    <mergeCell ref="C100:D100"/>
    <mergeCell ref="C114:D114"/>
    <mergeCell ref="B4:G4"/>
    <mergeCell ref="C58:D58"/>
    <mergeCell ref="C94:D94"/>
    <mergeCell ref="C108:D108"/>
    <mergeCell ref="C22:D22"/>
    <mergeCell ref="B6:G6"/>
    <mergeCell ref="C24:D24"/>
    <mergeCell ref="B8:G8"/>
    <mergeCell ref="B5:G5"/>
    <mergeCell ref="B9:G9"/>
    <mergeCell ref="C67:D67"/>
    <mergeCell ref="C83:D83"/>
    <mergeCell ref="C84:D84"/>
    <mergeCell ref="C99:D99"/>
    <mergeCell ref="C98:D98"/>
    <mergeCell ref="C105:D105"/>
    <mergeCell ref="C46:D46"/>
    <mergeCell ref="C39:D39"/>
    <mergeCell ref="C45:D45"/>
    <mergeCell ref="C41:D41"/>
    <mergeCell ref="C20:D20"/>
    <mergeCell ref="C29:D29"/>
    <mergeCell ref="C51:D51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F4EA8-90F3-4CD9-91C5-3BCC0F480256}">
  <dimension ref="B2:G50"/>
  <sheetViews>
    <sheetView topLeftCell="A10" workbookViewId="0">
      <selection activeCell="I48" sqref="I48"/>
    </sheetView>
  </sheetViews>
  <sheetFormatPr defaultRowHeight="15"/>
  <cols>
    <col min="2" max="2" width="14" customWidth="1"/>
    <col min="3" max="3" width="14.140625" customWidth="1"/>
    <col min="4" max="4" width="13.140625" customWidth="1"/>
    <col min="5" max="5" width="12.7109375" customWidth="1"/>
    <col min="6" max="6" width="12.42578125" customWidth="1"/>
    <col min="7" max="7" width="15.28515625" customWidth="1"/>
  </cols>
  <sheetData>
    <row r="2" spans="2:7" ht="15.75">
      <c r="B2" s="677" t="s">
        <v>305</v>
      </c>
      <c r="C2" s="677"/>
      <c r="D2" s="677"/>
      <c r="E2" s="677"/>
      <c r="F2" s="677"/>
      <c r="G2" s="677"/>
    </row>
    <row r="3" spans="2:7" ht="15.75">
      <c r="B3" s="677" t="s">
        <v>306</v>
      </c>
      <c r="C3" s="677"/>
      <c r="D3" s="677"/>
      <c r="E3" s="677"/>
      <c r="F3" s="677"/>
      <c r="G3" s="677"/>
    </row>
    <row r="4" spans="2:7" ht="15.75">
      <c r="B4" s="677"/>
      <c r="C4" s="677"/>
      <c r="D4" s="677"/>
      <c r="E4" s="677"/>
      <c r="F4" s="677"/>
      <c r="G4" s="677"/>
    </row>
    <row r="5" spans="2:7" ht="15.75">
      <c r="B5" s="678" t="s">
        <v>377</v>
      </c>
      <c r="C5" s="678"/>
      <c r="D5" s="678"/>
      <c r="E5" s="678"/>
      <c r="F5" s="678"/>
      <c r="G5" s="678"/>
    </row>
    <row r="6" spans="2:7" ht="15.75">
      <c r="B6" s="679" t="s">
        <v>307</v>
      </c>
      <c r="C6" s="679"/>
      <c r="D6" s="679"/>
      <c r="E6" s="679"/>
      <c r="F6" s="679"/>
      <c r="G6" s="679"/>
    </row>
    <row r="7" spans="2:7" ht="15.75" thickBot="1">
      <c r="B7" s="344"/>
      <c r="C7" s="345"/>
      <c r="D7" s="346"/>
      <c r="E7" s="347"/>
      <c r="F7" s="346"/>
      <c r="G7" s="347"/>
    </row>
    <row r="8" spans="2:7" ht="15.75" thickBot="1">
      <c r="B8" s="348"/>
      <c r="C8" s="349" t="s">
        <v>308</v>
      </c>
      <c r="D8" s="675" t="s">
        <v>309</v>
      </c>
      <c r="E8" s="675"/>
      <c r="F8" s="675" t="s">
        <v>310</v>
      </c>
      <c r="G8" s="676"/>
    </row>
    <row r="9" spans="2:7">
      <c r="B9" s="348"/>
      <c r="C9" s="350"/>
      <c r="D9" s="351"/>
      <c r="E9" s="352"/>
      <c r="F9" s="351"/>
      <c r="G9" s="353"/>
    </row>
    <row r="10" spans="2:7">
      <c r="B10" s="354" t="s">
        <v>311</v>
      </c>
      <c r="C10" s="355" t="s">
        <v>312</v>
      </c>
      <c r="D10" s="356"/>
      <c r="E10" s="357">
        <f>SUM(D11:D19)</f>
        <v>0.16799999999999998</v>
      </c>
      <c r="F10" s="356"/>
      <c r="G10" s="358">
        <f>SUM(F11:F19)</f>
        <v>0.16799999999999998</v>
      </c>
    </row>
    <row r="11" spans="2:7">
      <c r="B11" s="359" t="s">
        <v>313</v>
      </c>
      <c r="C11" s="360" t="s">
        <v>314</v>
      </c>
      <c r="D11" s="361">
        <v>0</v>
      </c>
      <c r="E11" s="362"/>
      <c r="F11" s="361">
        <v>0</v>
      </c>
      <c r="G11" s="363"/>
    </row>
    <row r="12" spans="2:7">
      <c r="B12" s="359" t="s">
        <v>315</v>
      </c>
      <c r="C12" s="360" t="s">
        <v>316</v>
      </c>
      <c r="D12" s="361">
        <v>1.4999999999999999E-2</v>
      </c>
      <c r="E12" s="362"/>
      <c r="F12" s="361">
        <v>1.4999999999999999E-2</v>
      </c>
      <c r="G12" s="363"/>
    </row>
    <row r="13" spans="2:7">
      <c r="B13" s="359" t="s">
        <v>317</v>
      </c>
      <c r="C13" s="360" t="s">
        <v>318</v>
      </c>
      <c r="D13" s="361">
        <v>0.01</v>
      </c>
      <c r="E13" s="362"/>
      <c r="F13" s="361">
        <v>0.01</v>
      </c>
      <c r="G13" s="363"/>
    </row>
    <row r="14" spans="2:7">
      <c r="B14" s="359" t="s">
        <v>319</v>
      </c>
      <c r="C14" s="360" t="s">
        <v>320</v>
      </c>
      <c r="D14" s="361">
        <v>2E-3</v>
      </c>
      <c r="E14" s="362"/>
      <c r="F14" s="361">
        <v>2E-3</v>
      </c>
      <c r="G14" s="363"/>
    </row>
    <row r="15" spans="2:7">
      <c r="B15" s="359" t="s">
        <v>321</v>
      </c>
      <c r="C15" s="360" t="s">
        <v>322</v>
      </c>
      <c r="D15" s="361">
        <v>6.0000000000000001E-3</v>
      </c>
      <c r="E15" s="362"/>
      <c r="F15" s="361">
        <v>6.0000000000000001E-3</v>
      </c>
      <c r="G15" s="363"/>
    </row>
    <row r="16" spans="2:7">
      <c r="B16" s="359" t="s">
        <v>323</v>
      </c>
      <c r="C16" s="360" t="s">
        <v>324</v>
      </c>
      <c r="D16" s="361">
        <v>2.5000000000000001E-2</v>
      </c>
      <c r="E16" s="362"/>
      <c r="F16" s="361">
        <v>2.5000000000000001E-2</v>
      </c>
      <c r="G16" s="363"/>
    </row>
    <row r="17" spans="2:7">
      <c r="B17" s="359" t="s">
        <v>325</v>
      </c>
      <c r="C17" s="360" t="s">
        <v>326</v>
      </c>
      <c r="D17" s="361">
        <v>0.03</v>
      </c>
      <c r="E17" s="362"/>
      <c r="F17" s="361">
        <v>0.03</v>
      </c>
      <c r="G17" s="363"/>
    </row>
    <row r="18" spans="2:7">
      <c r="B18" s="359" t="s">
        <v>327</v>
      </c>
      <c r="C18" s="360" t="s">
        <v>328</v>
      </c>
      <c r="D18" s="361">
        <v>0.08</v>
      </c>
      <c r="E18" s="362"/>
      <c r="F18" s="361">
        <v>0.08</v>
      </c>
      <c r="G18" s="363"/>
    </row>
    <row r="19" spans="2:7">
      <c r="B19" s="359" t="s">
        <v>329</v>
      </c>
      <c r="C19" s="360" t="s">
        <v>330</v>
      </c>
      <c r="D19" s="361">
        <v>0</v>
      </c>
      <c r="E19" s="362"/>
      <c r="F19" s="361">
        <v>0</v>
      </c>
      <c r="G19" s="363"/>
    </row>
    <row r="20" spans="2:7">
      <c r="B20" s="359"/>
      <c r="C20" s="360"/>
      <c r="D20" s="361"/>
      <c r="E20" s="362"/>
      <c r="F20" s="361"/>
      <c r="G20" s="363"/>
    </row>
    <row r="21" spans="2:7">
      <c r="B21" s="354" t="s">
        <v>331</v>
      </c>
      <c r="C21" s="364" t="s">
        <v>332</v>
      </c>
      <c r="D21" s="361"/>
      <c r="E21" s="357">
        <f>SUM(D22:D32)</f>
        <v>0.48969999999999997</v>
      </c>
      <c r="F21" s="361"/>
      <c r="G21" s="358">
        <f>SUM(F22:F32)</f>
        <v>0.1908</v>
      </c>
    </row>
    <row r="22" spans="2:7">
      <c r="B22" s="359" t="s">
        <v>333</v>
      </c>
      <c r="C22" s="360" t="s">
        <v>334</v>
      </c>
      <c r="D22" s="361">
        <v>0.18140000000000001</v>
      </c>
      <c r="E22" s="362"/>
      <c r="F22" s="361">
        <v>0</v>
      </c>
      <c r="G22" s="363"/>
    </row>
    <row r="23" spans="2:7">
      <c r="B23" s="359"/>
      <c r="C23" s="360" t="s">
        <v>335</v>
      </c>
      <c r="D23" s="361">
        <v>4.1599999999999998E-2</v>
      </c>
      <c r="E23" s="362"/>
      <c r="F23" s="361">
        <v>0</v>
      </c>
      <c r="G23" s="363"/>
    </row>
    <row r="24" spans="2:7">
      <c r="B24" s="359" t="s">
        <v>336</v>
      </c>
      <c r="C24" s="360" t="s">
        <v>337</v>
      </c>
      <c r="D24" s="361">
        <v>9.2999999999999992E-3</v>
      </c>
      <c r="E24" s="362"/>
      <c r="F24" s="361">
        <v>6.8999999999999999E-3</v>
      </c>
      <c r="G24" s="363"/>
    </row>
    <row r="25" spans="2:7">
      <c r="B25" s="359" t="s">
        <v>338</v>
      </c>
      <c r="C25" s="360" t="s">
        <v>339</v>
      </c>
      <c r="D25" s="361">
        <v>0.111</v>
      </c>
      <c r="E25" s="362"/>
      <c r="F25" s="361">
        <v>8.3299999999999999E-2</v>
      </c>
      <c r="G25" s="363"/>
    </row>
    <row r="26" spans="2:7">
      <c r="B26" s="359" t="s">
        <v>340</v>
      </c>
      <c r="C26" s="360" t="s">
        <v>341</v>
      </c>
      <c r="D26" s="361">
        <v>6.9999999999999999E-4</v>
      </c>
      <c r="E26" s="362"/>
      <c r="F26" s="361">
        <v>5.9999999999999995E-4</v>
      </c>
      <c r="G26" s="363"/>
    </row>
    <row r="27" spans="2:7">
      <c r="B27" s="359" t="s">
        <v>342</v>
      </c>
      <c r="C27" s="360" t="s">
        <v>343</v>
      </c>
      <c r="D27" s="361">
        <v>7.4000000000000003E-3</v>
      </c>
      <c r="E27" s="362"/>
      <c r="F27" s="361">
        <v>5.5999999999999999E-3</v>
      </c>
      <c r="G27" s="363"/>
    </row>
    <row r="28" spans="2:7">
      <c r="B28" s="359" t="s">
        <v>342</v>
      </c>
      <c r="C28" s="360" t="s">
        <v>344</v>
      </c>
      <c r="D28" s="361">
        <v>2.8299999999999999E-2</v>
      </c>
      <c r="E28" s="362"/>
      <c r="F28" s="361">
        <v>0</v>
      </c>
      <c r="G28" s="363"/>
    </row>
    <row r="29" spans="2:7">
      <c r="B29" s="359" t="s">
        <v>342</v>
      </c>
      <c r="C29" s="360" t="s">
        <v>345</v>
      </c>
      <c r="D29" s="361">
        <v>1.1000000000000001E-3</v>
      </c>
      <c r="E29" s="362"/>
      <c r="F29" s="361">
        <v>8.9999999999999998E-4</v>
      </c>
      <c r="G29" s="363"/>
    </row>
    <row r="30" spans="2:7">
      <c r="B30" s="359" t="s">
        <v>346</v>
      </c>
      <c r="C30" s="365" t="s">
        <v>347</v>
      </c>
      <c r="D30" s="361">
        <v>0.1086</v>
      </c>
      <c r="E30" s="362"/>
      <c r="F30" s="361">
        <v>9.3299999999999994E-2</v>
      </c>
      <c r="G30" s="363"/>
    </row>
    <row r="31" spans="2:7">
      <c r="B31" s="359" t="s">
        <v>348</v>
      </c>
      <c r="C31" s="365" t="s">
        <v>349</v>
      </c>
      <c r="D31" s="361">
        <v>2.9999999999999997E-4</v>
      </c>
      <c r="E31" s="362"/>
      <c r="F31" s="361">
        <v>2.0000000000000001E-4</v>
      </c>
      <c r="G31" s="363"/>
    </row>
    <row r="32" spans="2:7">
      <c r="B32" s="359"/>
      <c r="C32" s="360"/>
      <c r="D32" s="361"/>
      <c r="E32" s="362"/>
      <c r="F32" s="361"/>
      <c r="G32" s="363"/>
    </row>
    <row r="33" spans="2:7">
      <c r="B33" s="354" t="s">
        <v>350</v>
      </c>
      <c r="C33" s="364" t="s">
        <v>351</v>
      </c>
      <c r="D33" s="361"/>
      <c r="E33" s="357">
        <f>SUM(D34:D38)</f>
        <v>0.15260000000000001</v>
      </c>
      <c r="F33" s="361"/>
      <c r="G33" s="358">
        <f>SUM(F34:F38)</f>
        <v>8.5699999999999985E-2</v>
      </c>
    </row>
    <row r="34" spans="2:7">
      <c r="B34" s="359" t="s">
        <v>352</v>
      </c>
      <c r="C34" s="360" t="s">
        <v>353</v>
      </c>
      <c r="D34" s="361">
        <v>6.4500000000000002E-2</v>
      </c>
      <c r="E34" s="362"/>
      <c r="F34" s="361">
        <v>0.04</v>
      </c>
      <c r="G34" s="363"/>
    </row>
    <row r="35" spans="2:7">
      <c r="B35" s="359" t="s">
        <v>352</v>
      </c>
      <c r="C35" s="360" t="s">
        <v>354</v>
      </c>
      <c r="D35" s="361">
        <v>1.6999999999999999E-3</v>
      </c>
      <c r="E35" s="362"/>
      <c r="F35" s="361">
        <v>1.6000000000000001E-3</v>
      </c>
      <c r="G35" s="363"/>
    </row>
    <row r="36" spans="2:7">
      <c r="B36" s="359" t="s">
        <v>355</v>
      </c>
      <c r="C36" s="360" t="s">
        <v>356</v>
      </c>
      <c r="D36" s="361">
        <v>0.03</v>
      </c>
      <c r="E36" s="362"/>
      <c r="F36" s="361">
        <v>1.3899999999999999E-2</v>
      </c>
      <c r="G36" s="363"/>
    </row>
    <row r="37" spans="2:7">
      <c r="B37" s="359" t="s">
        <v>357</v>
      </c>
      <c r="C37" s="360" t="s">
        <v>358</v>
      </c>
      <c r="D37" s="361">
        <v>5.04E-2</v>
      </c>
      <c r="E37" s="362"/>
      <c r="F37" s="361">
        <v>2.5000000000000001E-2</v>
      </c>
      <c r="G37" s="363"/>
    </row>
    <row r="38" spans="2:7">
      <c r="B38" s="359" t="s">
        <v>359</v>
      </c>
      <c r="C38" s="360" t="s">
        <v>360</v>
      </c>
      <c r="D38" s="361">
        <v>6.0000000000000001E-3</v>
      </c>
      <c r="E38" s="362"/>
      <c r="F38" s="361">
        <v>5.1999999999999998E-3</v>
      </c>
      <c r="G38" s="363"/>
    </row>
    <row r="39" spans="2:7">
      <c r="B39" s="359"/>
      <c r="C39" s="360"/>
      <c r="D39" s="361"/>
      <c r="E39" s="362"/>
      <c r="F39" s="361"/>
      <c r="G39" s="363"/>
    </row>
    <row r="40" spans="2:7">
      <c r="B40" s="354" t="s">
        <v>361</v>
      </c>
      <c r="C40" s="364" t="s">
        <v>362</v>
      </c>
      <c r="D40" s="361"/>
      <c r="E40" s="357">
        <f>SUM(D41:D42)</f>
        <v>6.4500000000000002E-2</v>
      </c>
      <c r="F40" s="361"/>
      <c r="G40" s="358">
        <f>SUM(F41:F42)</f>
        <v>3.49E-2</v>
      </c>
    </row>
    <row r="41" spans="2:7">
      <c r="B41" s="359" t="s">
        <v>363</v>
      </c>
      <c r="C41" s="360" t="s">
        <v>364</v>
      </c>
      <c r="D41" s="361">
        <v>5.8999999999999997E-2</v>
      </c>
      <c r="E41" s="362"/>
      <c r="F41" s="361">
        <v>0.03</v>
      </c>
      <c r="G41" s="363"/>
    </row>
    <row r="42" spans="2:7">
      <c r="B42" s="359" t="s">
        <v>365</v>
      </c>
      <c r="C42" s="360" t="s">
        <v>366</v>
      </c>
      <c r="D42" s="366">
        <v>5.4999999999999997E-3</v>
      </c>
      <c r="E42" s="367"/>
      <c r="F42" s="366">
        <v>4.8999999999999998E-3</v>
      </c>
      <c r="G42" s="368"/>
    </row>
    <row r="43" spans="2:7">
      <c r="B43" s="359"/>
      <c r="C43" s="360"/>
      <c r="D43" s="369"/>
      <c r="E43" s="370"/>
      <c r="F43" s="369"/>
      <c r="G43" s="371"/>
    </row>
    <row r="44" spans="2:7" ht="15.75" thickBot="1">
      <c r="B44" s="372"/>
      <c r="C44" s="373"/>
      <c r="D44" s="374"/>
      <c r="E44" s="375">
        <f>SUM(E10:E42)</f>
        <v>0.87480000000000002</v>
      </c>
      <c r="F44" s="376"/>
      <c r="G44" s="377">
        <f>SUM(G10:G42)</f>
        <v>0.47939999999999999</v>
      </c>
    </row>
    <row r="45" spans="2:7">
      <c r="B45" s="378"/>
      <c r="C45" s="378"/>
      <c r="D45" s="378"/>
      <c r="E45" s="378"/>
      <c r="F45" s="378"/>
      <c r="G45" s="378"/>
    </row>
    <row r="46" spans="2:7">
      <c r="B46" s="378"/>
      <c r="C46" s="379"/>
      <c r="D46" s="378"/>
      <c r="E46" s="378"/>
      <c r="F46" s="674" t="s">
        <v>374</v>
      </c>
      <c r="G46" s="674"/>
    </row>
    <row r="47" spans="2:7">
      <c r="B47" s="378"/>
      <c r="C47" s="383" t="s">
        <v>369</v>
      </c>
      <c r="D47" s="378"/>
      <c r="E47" s="378"/>
      <c r="F47" s="378"/>
      <c r="G47" s="378"/>
    </row>
    <row r="48" spans="2:7" ht="15.75">
      <c r="B48" s="380"/>
      <c r="C48" s="382" t="s">
        <v>285</v>
      </c>
      <c r="D48" s="380"/>
      <c r="E48" s="380"/>
      <c r="F48" s="380"/>
      <c r="G48" s="380"/>
    </row>
    <row r="49" spans="2:7" ht="15.75">
      <c r="B49" s="380"/>
      <c r="C49" s="381" t="s">
        <v>367</v>
      </c>
      <c r="D49" s="380"/>
      <c r="E49" s="380"/>
      <c r="F49" s="380"/>
      <c r="G49" s="380"/>
    </row>
    <row r="50" spans="2:7" ht="15.75">
      <c r="B50" s="380"/>
      <c r="C50" s="381" t="s">
        <v>368</v>
      </c>
      <c r="D50" s="380"/>
      <c r="E50" s="380"/>
      <c r="F50" s="380"/>
      <c r="G50" s="380"/>
    </row>
  </sheetData>
  <mergeCells count="8">
    <mergeCell ref="F46:G46"/>
    <mergeCell ref="D8:E8"/>
    <mergeCell ref="F8:G8"/>
    <mergeCell ref="B2:G2"/>
    <mergeCell ref="B3:G3"/>
    <mergeCell ref="B4:G4"/>
    <mergeCell ref="B5:G5"/>
    <mergeCell ref="B6:G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AFD01-FB3B-4C6B-A9AF-55624F198224}">
  <dimension ref="A3:F10"/>
  <sheetViews>
    <sheetView workbookViewId="0">
      <selection activeCell="A3" sqref="A3:F10"/>
    </sheetView>
  </sheetViews>
  <sheetFormatPr defaultRowHeight="15"/>
  <cols>
    <col min="1" max="1" width="13.7109375" bestFit="1" customWidth="1"/>
    <col min="2" max="2" width="34.85546875" customWidth="1"/>
    <col min="3" max="3" width="18.140625" customWidth="1"/>
    <col min="4" max="4" width="20" customWidth="1"/>
    <col min="5" max="5" width="17" customWidth="1"/>
    <col min="6" max="6" width="16.42578125" customWidth="1"/>
  </cols>
  <sheetData>
    <row r="3" spans="1:6" ht="25.5">
      <c r="A3" s="680" t="s">
        <v>276</v>
      </c>
      <c r="B3" s="681"/>
      <c r="C3" s="221" t="s">
        <v>277</v>
      </c>
      <c r="D3" s="221" t="s">
        <v>278</v>
      </c>
      <c r="E3" s="221" t="s">
        <v>279</v>
      </c>
      <c r="F3" s="221" t="s">
        <v>280</v>
      </c>
    </row>
    <row r="4" spans="1:6">
      <c r="A4" s="217">
        <v>15000000</v>
      </c>
      <c r="B4" s="218" t="s">
        <v>270</v>
      </c>
      <c r="C4" s="220">
        <v>6599558</v>
      </c>
      <c r="D4" s="220">
        <v>6228351.8300000001</v>
      </c>
      <c r="E4" s="224">
        <v>0</v>
      </c>
      <c r="F4" s="220">
        <f t="shared" ref="F4:F10" si="0">D4</f>
        <v>6228351.8300000001</v>
      </c>
    </row>
    <row r="5" spans="1:6">
      <c r="A5" s="219">
        <v>17000000</v>
      </c>
      <c r="B5" s="218" t="s">
        <v>271</v>
      </c>
      <c r="C5" s="220">
        <v>7045020</v>
      </c>
      <c r="D5" s="220">
        <v>7045020</v>
      </c>
      <c r="E5" s="224">
        <v>0</v>
      </c>
      <c r="F5" s="220">
        <f t="shared" si="0"/>
        <v>7045020</v>
      </c>
    </row>
    <row r="6" spans="1:6">
      <c r="A6" s="219">
        <v>17010000</v>
      </c>
      <c r="B6" s="218" t="s">
        <v>272</v>
      </c>
      <c r="C6" s="220">
        <v>3986806</v>
      </c>
      <c r="D6" s="220">
        <f>C6</f>
        <v>3986806</v>
      </c>
      <c r="E6" s="224">
        <v>0</v>
      </c>
      <c r="F6" s="220">
        <f t="shared" si="0"/>
        <v>3986806</v>
      </c>
    </row>
    <row r="7" spans="1:6">
      <c r="A7" s="219">
        <v>17490050</v>
      </c>
      <c r="B7" s="218" t="s">
        <v>273</v>
      </c>
      <c r="C7" s="220">
        <v>600000</v>
      </c>
      <c r="D7" s="220">
        <f>C7</f>
        <v>600000</v>
      </c>
      <c r="E7" s="224">
        <v>0</v>
      </c>
      <c r="F7" s="220">
        <f t="shared" si="0"/>
        <v>600000</v>
      </c>
    </row>
    <row r="8" spans="1:6">
      <c r="A8" s="219">
        <v>17500000</v>
      </c>
      <c r="B8" s="218" t="s">
        <v>274</v>
      </c>
      <c r="C8" s="220">
        <v>125000</v>
      </c>
      <c r="D8" s="220">
        <f>C8</f>
        <v>125000</v>
      </c>
      <c r="E8" s="224">
        <v>0</v>
      </c>
      <c r="F8" s="220">
        <f t="shared" si="0"/>
        <v>125000</v>
      </c>
    </row>
    <row r="9" spans="1:6">
      <c r="A9" s="219">
        <v>17510000</v>
      </c>
      <c r="B9" s="218" t="s">
        <v>275</v>
      </c>
      <c r="C9" s="220">
        <v>200000</v>
      </c>
      <c r="D9" s="220">
        <f>C9</f>
        <v>200000</v>
      </c>
      <c r="E9" s="224">
        <v>0</v>
      </c>
      <c r="F9" s="220">
        <f t="shared" si="0"/>
        <v>200000</v>
      </c>
    </row>
    <row r="10" spans="1:6">
      <c r="A10" s="682" t="s">
        <v>281</v>
      </c>
      <c r="B10" s="682"/>
      <c r="C10" s="222">
        <f>SUM(C4:C9)</f>
        <v>18556384</v>
      </c>
      <c r="D10" s="222">
        <f>SUM(D4:D9)</f>
        <v>18185177.829999998</v>
      </c>
      <c r="E10" s="224">
        <v>0</v>
      </c>
      <c r="F10" s="223">
        <f t="shared" si="0"/>
        <v>18185177.829999998</v>
      </c>
    </row>
  </sheetData>
  <mergeCells count="2">
    <mergeCell ref="A3:B3"/>
    <mergeCell ref="A10:B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ORÇAMENTO</vt:lpstr>
      <vt:lpstr>QCI</vt:lpstr>
      <vt:lpstr>COMPOSIÇÕES</vt:lpstr>
      <vt:lpstr> BDI</vt:lpstr>
      <vt:lpstr>CRONOG.</vt:lpstr>
      <vt:lpstr>MEM. CALC</vt:lpstr>
      <vt:lpstr>Planilha2</vt:lpstr>
      <vt:lpstr>Planilha1</vt:lpstr>
      <vt:lpstr>' BDI'!Area_de_impressao</vt:lpstr>
      <vt:lpstr>COMPOSIÇÕES!Area_de_impressao</vt:lpstr>
      <vt:lpstr>CRONOG.!Area_de_impressao</vt:lpstr>
      <vt:lpstr>'MEM. CALC'!Area_de_impressao</vt:lpstr>
      <vt:lpstr>ORÇAMENTO!Area_de_impressao</vt:lpstr>
      <vt:lpstr>QCI!Area_de_impressao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Paz Nascimento Neto</dc:creator>
  <cp:lastModifiedBy>Marcos</cp:lastModifiedBy>
  <cp:lastPrinted>2023-05-12T14:00:11Z</cp:lastPrinted>
  <dcterms:created xsi:type="dcterms:W3CDTF">2016-11-20T22:35:55Z</dcterms:created>
  <dcterms:modified xsi:type="dcterms:W3CDTF">2023-06-18T14:14:46Z</dcterms:modified>
</cp:coreProperties>
</file>